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Maja ZIS\godisnjaci\batut\2024\PRED LEKTURU\Godisnjak_tabele\"/>
    </mc:Choice>
  </mc:AlternateContent>
  <xr:revisionPtr revIDLastSave="0" documentId="13_ncr:1_{AE1F905F-4F51-4800-BF92-C192FCCF9143}" xr6:coauthVersionLast="47" xr6:coauthVersionMax="47" xr10:uidLastSave="{00000000-0000-0000-0000-000000000000}"/>
  <bookViews>
    <workbookView xWindow="30612" yWindow="-108" windowWidth="30936" windowHeight="16776" tabRatio="720" xr2:uid="{00029788-1984-49B1-9D81-DBB69C9F5B71}"/>
  </bookViews>
  <sheets>
    <sheet name="3.1." sheetId="8" r:id="rId1"/>
    <sheet name="3.2" sheetId="16" r:id="rId2"/>
    <sheet name="3.3" sheetId="21" r:id="rId3"/>
    <sheet name="3.4." sheetId="9" r:id="rId4"/>
    <sheet name="3.5" sheetId="17" r:id="rId5"/>
    <sheet name="3.6" sheetId="28" r:id="rId6"/>
    <sheet name="3.7." sheetId="11" r:id="rId7"/>
    <sheet name="3.8" sheetId="18" r:id="rId8"/>
    <sheet name="3.9" sheetId="24" r:id="rId9"/>
    <sheet name="3.10." sheetId="13" r:id="rId10"/>
    <sheet name="3.11" sheetId="19" r:id="rId11"/>
    <sheet name="3.12" sheetId="27" r:id="rId12"/>
    <sheet name="3.13." sheetId="15" r:id="rId13"/>
    <sheet name="3.14" sheetId="20" r:id="rId14"/>
    <sheet name="3.15" sheetId="26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78" i="28" l="1"/>
  <c r="F778" i="28" s="1"/>
  <c r="F721" i="28"/>
  <c r="F722" i="28"/>
  <c r="F723" i="28"/>
  <c r="F724" i="28"/>
  <c r="F725" i="28"/>
  <c r="F726" i="28"/>
  <c r="F727" i="28"/>
  <c r="F728" i="28"/>
  <c r="F729" i="28"/>
  <c r="F730" i="28"/>
  <c r="F731" i="28"/>
  <c r="F732" i="28"/>
  <c r="F733" i="28"/>
  <c r="F734" i="28"/>
  <c r="F735" i="28"/>
  <c r="F736" i="28"/>
  <c r="F737" i="28"/>
  <c r="F738" i="28"/>
  <c r="E721" i="28"/>
  <c r="E722" i="28"/>
  <c r="E723" i="28"/>
  <c r="E724" i="28"/>
  <c r="E725" i="28"/>
  <c r="E726" i="28"/>
  <c r="E727" i="28"/>
  <c r="E728" i="28"/>
  <c r="E729" i="28"/>
  <c r="E730" i="28"/>
  <c r="E731" i="28"/>
  <c r="E732" i="28"/>
  <c r="E733" i="28"/>
  <c r="E734" i="28"/>
  <c r="E735" i="28"/>
  <c r="E736" i="28"/>
  <c r="E737" i="28"/>
  <c r="E738" i="28"/>
  <c r="D720" i="28"/>
  <c r="E720" i="28" s="1"/>
  <c r="F847" i="28"/>
  <c r="F848" i="28"/>
  <c r="F849" i="28"/>
  <c r="F850" i="28"/>
  <c r="F851" i="28"/>
  <c r="E847" i="28"/>
  <c r="E848" i="28"/>
  <c r="E849" i="28"/>
  <c r="E850" i="28"/>
  <c r="E851" i="28"/>
  <c r="D846" i="28"/>
  <c r="F846" i="28" s="1"/>
  <c r="F837" i="28"/>
  <c r="F838" i="28"/>
  <c r="F839" i="28"/>
  <c r="F840" i="28"/>
  <c r="F841" i="28"/>
  <c r="F842" i="28"/>
  <c r="F843" i="28"/>
  <c r="F844" i="28"/>
  <c r="F845" i="28"/>
  <c r="E837" i="28"/>
  <c r="E838" i="28"/>
  <c r="E839" i="28"/>
  <c r="E840" i="28"/>
  <c r="E841" i="28"/>
  <c r="E842" i="28"/>
  <c r="E843" i="28"/>
  <c r="E844" i="28"/>
  <c r="E845" i="28"/>
  <c r="D836" i="28"/>
  <c r="F836" i="28" s="1"/>
  <c r="F817" i="28"/>
  <c r="F818" i="28"/>
  <c r="F819" i="28"/>
  <c r="F820" i="28"/>
  <c r="F821" i="28"/>
  <c r="F822" i="28"/>
  <c r="F823" i="28"/>
  <c r="F824" i="28"/>
  <c r="F825" i="28"/>
  <c r="F826" i="28"/>
  <c r="F827" i="28"/>
  <c r="F828" i="28"/>
  <c r="F829" i="28"/>
  <c r="F830" i="28"/>
  <c r="F831" i="28"/>
  <c r="F832" i="28"/>
  <c r="F833" i="28"/>
  <c r="F834" i="28"/>
  <c r="F835" i="28"/>
  <c r="E817" i="28"/>
  <c r="E818" i="28"/>
  <c r="E819" i="28"/>
  <c r="E820" i="28"/>
  <c r="E821" i="28"/>
  <c r="E822" i="28"/>
  <c r="E823" i="28"/>
  <c r="E824" i="28"/>
  <c r="E825" i="28"/>
  <c r="E826" i="28"/>
  <c r="E827" i="28"/>
  <c r="E828" i="28"/>
  <c r="E829" i="28"/>
  <c r="E830" i="28"/>
  <c r="E831" i="28"/>
  <c r="E832" i="28"/>
  <c r="E833" i="28"/>
  <c r="E834" i="28"/>
  <c r="E835" i="28"/>
  <c r="D816" i="28"/>
  <c r="F816" i="28" s="1"/>
  <c r="F812" i="28"/>
  <c r="F813" i="28"/>
  <c r="F814" i="28"/>
  <c r="F815" i="28"/>
  <c r="E812" i="28"/>
  <c r="E813" i="28"/>
  <c r="E814" i="28"/>
  <c r="E815" i="28"/>
  <c r="D811" i="28"/>
  <c r="F811" i="28" s="1"/>
  <c r="F798" i="28"/>
  <c r="F799" i="28"/>
  <c r="F800" i="28"/>
  <c r="F801" i="28"/>
  <c r="F802" i="28"/>
  <c r="F803" i="28"/>
  <c r="F804" i="28"/>
  <c r="F805" i="28"/>
  <c r="F806" i="28"/>
  <c r="F807" i="28"/>
  <c r="F808" i="28"/>
  <c r="F809" i="28"/>
  <c r="F810" i="28"/>
  <c r="E798" i="28"/>
  <c r="E799" i="28"/>
  <c r="E800" i="28"/>
  <c r="E801" i="28"/>
  <c r="E802" i="28"/>
  <c r="E803" i="28"/>
  <c r="E804" i="28"/>
  <c r="E805" i="28"/>
  <c r="E806" i="28"/>
  <c r="E807" i="28"/>
  <c r="E808" i="28"/>
  <c r="E809" i="28"/>
  <c r="E810" i="28"/>
  <c r="D797" i="28"/>
  <c r="F797" i="28" s="1"/>
  <c r="F788" i="28"/>
  <c r="F789" i="28"/>
  <c r="F790" i="28"/>
  <c r="F791" i="28"/>
  <c r="F792" i="28"/>
  <c r="F793" i="28"/>
  <c r="F794" i="28"/>
  <c r="F795" i="28"/>
  <c r="F796" i="28"/>
  <c r="E788" i="28"/>
  <c r="E789" i="28"/>
  <c r="E790" i="28"/>
  <c r="E791" i="28"/>
  <c r="E792" i="28"/>
  <c r="E793" i="28"/>
  <c r="E794" i="28"/>
  <c r="E795" i="28"/>
  <c r="E796" i="28"/>
  <c r="D787" i="28"/>
  <c r="F787" i="28" s="1"/>
  <c r="F779" i="28"/>
  <c r="F780" i="28"/>
  <c r="F781" i="28"/>
  <c r="F782" i="28"/>
  <c r="F783" i="28"/>
  <c r="F784" i="28"/>
  <c r="F785" i="28"/>
  <c r="E779" i="28"/>
  <c r="E780" i="28"/>
  <c r="E781" i="28"/>
  <c r="E782" i="28"/>
  <c r="E783" i="28"/>
  <c r="E784" i="28"/>
  <c r="E785" i="28"/>
  <c r="F755" i="28"/>
  <c r="F756" i="28"/>
  <c r="F757" i="28"/>
  <c r="F758" i="28"/>
  <c r="F759" i="28"/>
  <c r="F760" i="28"/>
  <c r="F761" i="28"/>
  <c r="F762" i="28"/>
  <c r="F763" i="28"/>
  <c r="F764" i="28"/>
  <c r="F765" i="28"/>
  <c r="F766" i="28"/>
  <c r="F767" i="28"/>
  <c r="F768" i="28"/>
  <c r="F769" i="28"/>
  <c r="F770" i="28"/>
  <c r="F771" i="28"/>
  <c r="F772" i="28"/>
  <c r="F773" i="28"/>
  <c r="F774" i="28"/>
  <c r="F775" i="28"/>
  <c r="F776" i="28"/>
  <c r="F777" i="28"/>
  <c r="E755" i="28"/>
  <c r="E756" i="28"/>
  <c r="E757" i="28"/>
  <c r="E758" i="28"/>
  <c r="E759" i="28"/>
  <c r="E760" i="28"/>
  <c r="E761" i="28"/>
  <c r="E762" i="28"/>
  <c r="E763" i="28"/>
  <c r="E764" i="28"/>
  <c r="E765" i="28"/>
  <c r="E766" i="28"/>
  <c r="E767" i="28"/>
  <c r="E768" i="28"/>
  <c r="E769" i="28"/>
  <c r="E770" i="28"/>
  <c r="E771" i="28"/>
  <c r="E772" i="28"/>
  <c r="E773" i="28"/>
  <c r="E774" i="28"/>
  <c r="E775" i="28"/>
  <c r="E776" i="28"/>
  <c r="E777" i="28"/>
  <c r="D754" i="28"/>
  <c r="F754" i="28" s="1"/>
  <c r="F743" i="28"/>
  <c r="F744" i="28"/>
  <c r="F745" i="28"/>
  <c r="F746" i="28"/>
  <c r="F747" i="28"/>
  <c r="F748" i="28"/>
  <c r="F749" i="28"/>
  <c r="F750" i="28"/>
  <c r="F751" i="28"/>
  <c r="F752" i="28"/>
  <c r="F753" i="28"/>
  <c r="E743" i="28"/>
  <c r="E744" i="28"/>
  <c r="E745" i="28"/>
  <c r="E746" i="28"/>
  <c r="E747" i="28"/>
  <c r="E748" i="28"/>
  <c r="E749" i="28"/>
  <c r="E750" i="28"/>
  <c r="E751" i="28"/>
  <c r="E752" i="28"/>
  <c r="E753" i="28"/>
  <c r="D742" i="28"/>
  <c r="F742" i="28" s="1"/>
  <c r="F740" i="28"/>
  <c r="F741" i="28"/>
  <c r="E740" i="28"/>
  <c r="E741" i="28"/>
  <c r="D739" i="28"/>
  <c r="F739" i="28" s="1"/>
  <c r="F705" i="28"/>
  <c r="F706" i="28"/>
  <c r="F707" i="28"/>
  <c r="F708" i="28"/>
  <c r="F709" i="28"/>
  <c r="F710" i="28"/>
  <c r="F711" i="28"/>
  <c r="F712" i="28"/>
  <c r="F713" i="28"/>
  <c r="F714" i="28"/>
  <c r="F715" i="28"/>
  <c r="F716" i="28"/>
  <c r="F717" i="28"/>
  <c r="F718" i="28"/>
  <c r="F719" i="28"/>
  <c r="E705" i="28"/>
  <c r="E706" i="28"/>
  <c r="E707" i="28"/>
  <c r="E708" i="28"/>
  <c r="E709" i="28"/>
  <c r="E710" i="28"/>
  <c r="E711" i="28"/>
  <c r="E712" i="28"/>
  <c r="E713" i="28"/>
  <c r="E714" i="28"/>
  <c r="E715" i="28"/>
  <c r="E716" i="28"/>
  <c r="E717" i="28"/>
  <c r="E718" i="28"/>
  <c r="E719" i="28"/>
  <c r="D704" i="28"/>
  <c r="F704" i="28" s="1"/>
  <c r="F684" i="28"/>
  <c r="F685" i="28"/>
  <c r="F686" i="28"/>
  <c r="F687" i="28"/>
  <c r="F688" i="28"/>
  <c r="F689" i="28"/>
  <c r="F690" i="28"/>
  <c r="F691" i="28"/>
  <c r="F692" i="28"/>
  <c r="F693" i="28"/>
  <c r="F694" i="28"/>
  <c r="F695" i="28"/>
  <c r="F696" i="28"/>
  <c r="F697" i="28"/>
  <c r="F698" i="28"/>
  <c r="F699" i="28"/>
  <c r="F700" i="28"/>
  <c r="F701" i="28"/>
  <c r="F702" i="28"/>
  <c r="F703" i="28"/>
  <c r="E684" i="28"/>
  <c r="E685" i="28"/>
  <c r="E686" i="28"/>
  <c r="E687" i="28"/>
  <c r="E688" i="28"/>
  <c r="E689" i="28"/>
  <c r="E690" i="28"/>
  <c r="E691" i="28"/>
  <c r="E692" i="28"/>
  <c r="E693" i="28"/>
  <c r="E694" i="28"/>
  <c r="E695" i="28"/>
  <c r="E696" i="28"/>
  <c r="E697" i="28"/>
  <c r="E698" i="28"/>
  <c r="E699" i="28"/>
  <c r="E700" i="28"/>
  <c r="E701" i="28"/>
  <c r="E702" i="28"/>
  <c r="E703" i="28"/>
  <c r="D683" i="28"/>
  <c r="F683" i="28" s="1"/>
  <c r="F680" i="28"/>
  <c r="F681" i="28"/>
  <c r="F682" i="28"/>
  <c r="E680" i="28"/>
  <c r="E681" i="28"/>
  <c r="E682" i="28"/>
  <c r="D679" i="28"/>
  <c r="F679" i="28" s="1"/>
  <c r="F669" i="28"/>
  <c r="F670" i="28"/>
  <c r="F671" i="28"/>
  <c r="F672" i="28"/>
  <c r="F673" i="28"/>
  <c r="F674" i="28"/>
  <c r="F675" i="28"/>
  <c r="F676" i="28"/>
  <c r="F677" i="28"/>
  <c r="F678" i="28"/>
  <c r="E669" i="28"/>
  <c r="E670" i="28"/>
  <c r="E671" i="28"/>
  <c r="E672" i="28"/>
  <c r="E673" i="28"/>
  <c r="E674" i="28"/>
  <c r="E675" i="28"/>
  <c r="E676" i="28"/>
  <c r="E677" i="28"/>
  <c r="E678" i="28"/>
  <c r="D668" i="28"/>
  <c r="F668" i="28" s="1"/>
  <c r="F660" i="28"/>
  <c r="F661" i="28"/>
  <c r="F662" i="28"/>
  <c r="F663" i="28"/>
  <c r="F664" i="28"/>
  <c r="F665" i="28"/>
  <c r="F666" i="28"/>
  <c r="F667" i="28"/>
  <c r="E660" i="28"/>
  <c r="E661" i="28"/>
  <c r="E662" i="28"/>
  <c r="E663" i="28"/>
  <c r="E664" i="28"/>
  <c r="E665" i="28"/>
  <c r="E666" i="28"/>
  <c r="E667" i="28"/>
  <c r="D659" i="28"/>
  <c r="F659" i="28" s="1"/>
  <c r="F651" i="28"/>
  <c r="F652" i="28"/>
  <c r="F653" i="28"/>
  <c r="F654" i="28"/>
  <c r="F655" i="28"/>
  <c r="F656" i="28"/>
  <c r="F657" i="28"/>
  <c r="F658" i="28"/>
  <c r="E651" i="28"/>
  <c r="E652" i="28"/>
  <c r="E653" i="28"/>
  <c r="E654" i="28"/>
  <c r="E655" i="28"/>
  <c r="E656" i="28"/>
  <c r="E657" i="28"/>
  <c r="E658" i="28"/>
  <c r="D650" i="28"/>
  <c r="F650" i="28" s="1"/>
  <c r="F639" i="28"/>
  <c r="F640" i="28"/>
  <c r="F641" i="28"/>
  <c r="F642" i="28"/>
  <c r="F643" i="28"/>
  <c r="F644" i="28"/>
  <c r="F645" i="28"/>
  <c r="F646" i="28"/>
  <c r="F647" i="28"/>
  <c r="F648" i="28"/>
  <c r="F649" i="28"/>
  <c r="E639" i="28"/>
  <c r="E640" i="28"/>
  <c r="E641" i="28"/>
  <c r="E642" i="28"/>
  <c r="E643" i="28"/>
  <c r="E644" i="28"/>
  <c r="E645" i="28"/>
  <c r="E646" i="28"/>
  <c r="E647" i="28"/>
  <c r="E648" i="28"/>
  <c r="E649" i="28"/>
  <c r="D638" i="28"/>
  <c r="F638" i="28" s="1"/>
  <c r="F634" i="28"/>
  <c r="F635" i="28"/>
  <c r="F636" i="28"/>
  <c r="F637" i="28"/>
  <c r="E634" i="28"/>
  <c r="E635" i="28"/>
  <c r="E636" i="28"/>
  <c r="E637" i="28"/>
  <c r="D633" i="28"/>
  <c r="F633" i="28" s="1"/>
  <c r="F601" i="28"/>
  <c r="F602" i="28"/>
  <c r="F603" i="28"/>
  <c r="F604" i="28"/>
  <c r="F605" i="28"/>
  <c r="F606" i="28"/>
  <c r="F607" i="28"/>
  <c r="F608" i="28"/>
  <c r="F609" i="28"/>
  <c r="F610" i="28"/>
  <c r="F611" i="28"/>
  <c r="F612" i="28"/>
  <c r="F613" i="28"/>
  <c r="F614" i="28"/>
  <c r="F615" i="28"/>
  <c r="F616" i="28"/>
  <c r="F617" i="28"/>
  <c r="F618" i="28"/>
  <c r="F619" i="28"/>
  <c r="F620" i="28"/>
  <c r="F621" i="28"/>
  <c r="F622" i="28"/>
  <c r="F623" i="28"/>
  <c r="F624" i="28"/>
  <c r="F625" i="28"/>
  <c r="F626" i="28"/>
  <c r="F627" i="28"/>
  <c r="F628" i="28"/>
  <c r="F629" i="28"/>
  <c r="F630" i="28"/>
  <c r="F631" i="28"/>
  <c r="F632" i="28"/>
  <c r="E601" i="28"/>
  <c r="E602" i="28"/>
  <c r="E603" i="28"/>
  <c r="E604" i="28"/>
  <c r="E605" i="28"/>
  <c r="E606" i="28"/>
  <c r="E607" i="28"/>
  <c r="E608" i="28"/>
  <c r="E609" i="28"/>
  <c r="E610" i="28"/>
  <c r="E611" i="28"/>
  <c r="E612" i="28"/>
  <c r="E613" i="28"/>
  <c r="E614" i="28"/>
  <c r="E615" i="28"/>
  <c r="E616" i="28"/>
  <c r="E617" i="28"/>
  <c r="E618" i="28"/>
  <c r="E619" i="28"/>
  <c r="E620" i="28"/>
  <c r="E621" i="28"/>
  <c r="E622" i="28"/>
  <c r="E623" i="28"/>
  <c r="E624" i="28"/>
  <c r="E625" i="28"/>
  <c r="E626" i="28"/>
  <c r="E627" i="28"/>
  <c r="E628" i="28"/>
  <c r="E629" i="28"/>
  <c r="E630" i="28"/>
  <c r="E631" i="28"/>
  <c r="E632" i="28"/>
  <c r="D600" i="28"/>
  <c r="F600" i="28" s="1"/>
  <c r="E569" i="28"/>
  <c r="E570" i="28"/>
  <c r="E571" i="28"/>
  <c r="E572" i="28"/>
  <c r="E573" i="28"/>
  <c r="E574" i="28"/>
  <c r="E575" i="28"/>
  <c r="E576" i="28"/>
  <c r="E577" i="28"/>
  <c r="E578" i="28"/>
  <c r="E579" i="28"/>
  <c r="E580" i="28"/>
  <c r="E581" i="28"/>
  <c r="E582" i="28"/>
  <c r="E583" i="28"/>
  <c r="E584" i="28"/>
  <c r="E585" i="28"/>
  <c r="E586" i="28"/>
  <c r="E587" i="28"/>
  <c r="E588" i="28"/>
  <c r="E589" i="28"/>
  <c r="E590" i="28"/>
  <c r="E591" i="28"/>
  <c r="E592" i="28"/>
  <c r="E593" i="28"/>
  <c r="E594" i="28"/>
  <c r="E595" i="28"/>
  <c r="E596" i="28"/>
  <c r="E597" i="28"/>
  <c r="E598" i="28"/>
  <c r="E599" i="28"/>
  <c r="F569" i="28"/>
  <c r="F570" i="28"/>
  <c r="F571" i="28"/>
  <c r="F572" i="28"/>
  <c r="F573" i="28"/>
  <c r="F574" i="28"/>
  <c r="F575" i="28"/>
  <c r="F576" i="28"/>
  <c r="F577" i="28"/>
  <c r="F578" i="28"/>
  <c r="F579" i="28"/>
  <c r="F580" i="28"/>
  <c r="F581" i="28"/>
  <c r="F582" i="28"/>
  <c r="F583" i="28"/>
  <c r="F584" i="28"/>
  <c r="F585" i="28"/>
  <c r="F586" i="28"/>
  <c r="F587" i="28"/>
  <c r="F588" i="28"/>
  <c r="F589" i="28"/>
  <c r="F590" i="28"/>
  <c r="F591" i="28"/>
  <c r="F592" i="28"/>
  <c r="F593" i="28"/>
  <c r="F594" i="28"/>
  <c r="F595" i="28"/>
  <c r="F596" i="28"/>
  <c r="F597" i="28"/>
  <c r="F598" i="28"/>
  <c r="F599" i="28"/>
  <c r="D568" i="28"/>
  <c r="E568" i="28" s="1"/>
  <c r="F565" i="28"/>
  <c r="F566" i="28"/>
  <c r="E565" i="28"/>
  <c r="E566" i="28"/>
  <c r="D564" i="28"/>
  <c r="F564" i="28" s="1"/>
  <c r="F555" i="28"/>
  <c r="F556" i="28"/>
  <c r="F557" i="28"/>
  <c r="F558" i="28"/>
  <c r="F559" i="28"/>
  <c r="F560" i="28"/>
  <c r="F561" i="28"/>
  <c r="F562" i="28"/>
  <c r="F563" i="28"/>
  <c r="E555" i="28"/>
  <c r="E556" i="28"/>
  <c r="E557" i="28"/>
  <c r="E558" i="28"/>
  <c r="E559" i="28"/>
  <c r="E560" i="28"/>
  <c r="E561" i="28"/>
  <c r="E562" i="28"/>
  <c r="E563" i="28"/>
  <c r="D554" i="28"/>
  <c r="F554" i="28" s="1"/>
  <c r="F535" i="28"/>
  <c r="F536" i="28"/>
  <c r="F537" i="28"/>
  <c r="F538" i="28"/>
  <c r="F539" i="28"/>
  <c r="F540" i="28"/>
  <c r="F541" i="28"/>
  <c r="F542" i="28"/>
  <c r="F543" i="28"/>
  <c r="F544" i="28"/>
  <c r="F545" i="28"/>
  <c r="F546" i="28"/>
  <c r="F547" i="28"/>
  <c r="F548" i="28"/>
  <c r="F549" i="28"/>
  <c r="F550" i="28"/>
  <c r="F551" i="28"/>
  <c r="F552" i="28"/>
  <c r="F553" i="28"/>
  <c r="E535" i="28"/>
  <c r="E536" i="28"/>
  <c r="E537" i="28"/>
  <c r="E538" i="28"/>
  <c r="E539" i="28"/>
  <c r="E540" i="28"/>
  <c r="E541" i="28"/>
  <c r="E542" i="28"/>
  <c r="E543" i="28"/>
  <c r="E544" i="28"/>
  <c r="E545" i="28"/>
  <c r="E546" i="28"/>
  <c r="E547" i="28"/>
  <c r="E548" i="28"/>
  <c r="E549" i="28"/>
  <c r="E550" i="28"/>
  <c r="E551" i="28"/>
  <c r="E552" i="28"/>
  <c r="E553" i="28"/>
  <c r="D534" i="28"/>
  <c r="F534" i="28" s="1"/>
  <c r="F530" i="28"/>
  <c r="F531" i="28"/>
  <c r="F532" i="28"/>
  <c r="F533" i="28"/>
  <c r="E530" i="28"/>
  <c r="E531" i="28"/>
  <c r="E532" i="28"/>
  <c r="E533" i="28"/>
  <c r="D529" i="28"/>
  <c r="F529" i="28" s="1"/>
  <c r="F516" i="28"/>
  <c r="F517" i="28"/>
  <c r="F518" i="28"/>
  <c r="F519" i="28"/>
  <c r="F520" i="28"/>
  <c r="F521" i="28"/>
  <c r="F522" i="28"/>
  <c r="F523" i="28"/>
  <c r="F524" i="28"/>
  <c r="F525" i="28"/>
  <c r="F526" i="28"/>
  <c r="F527" i="28"/>
  <c r="F528" i="28"/>
  <c r="E516" i="28"/>
  <c r="E517" i="28"/>
  <c r="E518" i="28"/>
  <c r="E519" i="28"/>
  <c r="E520" i="28"/>
  <c r="E521" i="28"/>
  <c r="E522" i="28"/>
  <c r="E523" i="28"/>
  <c r="E524" i="28"/>
  <c r="E525" i="28"/>
  <c r="E526" i="28"/>
  <c r="E527" i="28"/>
  <c r="E528" i="28"/>
  <c r="D515" i="28"/>
  <c r="F515" i="28" s="1"/>
  <c r="F506" i="28"/>
  <c r="F507" i="28"/>
  <c r="F508" i="28"/>
  <c r="F509" i="28"/>
  <c r="F510" i="28"/>
  <c r="F511" i="28"/>
  <c r="F512" i="28"/>
  <c r="F513" i="28"/>
  <c r="F514" i="28"/>
  <c r="E506" i="28"/>
  <c r="E507" i="28"/>
  <c r="E508" i="28"/>
  <c r="E509" i="28"/>
  <c r="E510" i="28"/>
  <c r="E511" i="28"/>
  <c r="E512" i="28"/>
  <c r="E513" i="28"/>
  <c r="E514" i="28"/>
  <c r="F503" i="28"/>
  <c r="F504" i="28"/>
  <c r="E503" i="28"/>
  <c r="E504" i="28"/>
  <c r="F481" i="28"/>
  <c r="F482" i="28"/>
  <c r="F483" i="28"/>
  <c r="F484" i="28"/>
  <c r="F485" i="28"/>
  <c r="F486" i="28"/>
  <c r="F487" i="28"/>
  <c r="F488" i="28"/>
  <c r="F489" i="28"/>
  <c r="F490" i="28"/>
  <c r="F491" i="28"/>
  <c r="F492" i="28"/>
  <c r="F493" i="28"/>
  <c r="F494" i="28"/>
  <c r="F495" i="28"/>
  <c r="F496" i="28"/>
  <c r="F497" i="28"/>
  <c r="F498" i="28"/>
  <c r="F499" i="28"/>
  <c r="F500" i="28"/>
  <c r="F501" i="28"/>
  <c r="E481" i="28"/>
  <c r="E482" i="28"/>
  <c r="E483" i="28"/>
  <c r="E484" i="28"/>
  <c r="E485" i="28"/>
  <c r="E486" i="28"/>
  <c r="E487" i="28"/>
  <c r="E488" i="28"/>
  <c r="E489" i="28"/>
  <c r="E490" i="28"/>
  <c r="E491" i="28"/>
  <c r="E492" i="28"/>
  <c r="E493" i="28"/>
  <c r="E494" i="28"/>
  <c r="E495" i="28"/>
  <c r="E496" i="28"/>
  <c r="E497" i="28"/>
  <c r="E498" i="28"/>
  <c r="E499" i="28"/>
  <c r="E500" i="28"/>
  <c r="E501" i="28"/>
  <c r="D480" i="28"/>
  <c r="F480" i="28" s="1"/>
  <c r="F469" i="28"/>
  <c r="F470" i="28"/>
  <c r="F471" i="28"/>
  <c r="F472" i="28"/>
  <c r="F473" i="28"/>
  <c r="F474" i="28"/>
  <c r="F475" i="28"/>
  <c r="F476" i="28"/>
  <c r="F477" i="28"/>
  <c r="F478" i="28"/>
  <c r="F479" i="28"/>
  <c r="E469" i="28"/>
  <c r="E470" i="28"/>
  <c r="E471" i="28"/>
  <c r="E472" i="28"/>
  <c r="E473" i="28"/>
  <c r="E474" i="28"/>
  <c r="E475" i="28"/>
  <c r="E476" i="28"/>
  <c r="E477" i="28"/>
  <c r="E478" i="28"/>
  <c r="E479" i="28"/>
  <c r="D468" i="28"/>
  <c r="F468" i="28" s="1"/>
  <c r="F466" i="28"/>
  <c r="F467" i="28"/>
  <c r="E466" i="28"/>
  <c r="E467" i="28"/>
  <c r="D465" i="28"/>
  <c r="F465" i="28" s="1"/>
  <c r="F447" i="28"/>
  <c r="F448" i="28"/>
  <c r="F449" i="28"/>
  <c r="F450" i="28"/>
  <c r="F451" i="28"/>
  <c r="F452" i="28"/>
  <c r="F453" i="28"/>
  <c r="F454" i="28"/>
  <c r="F455" i="28"/>
  <c r="F456" i="28"/>
  <c r="F457" i="28"/>
  <c r="F458" i="28"/>
  <c r="F459" i="28"/>
  <c r="F460" i="28"/>
  <c r="F461" i="28"/>
  <c r="F462" i="28"/>
  <c r="F463" i="28"/>
  <c r="F464" i="28"/>
  <c r="E447" i="28"/>
  <c r="E448" i="28"/>
  <c r="E449" i="28"/>
  <c r="E450" i="28"/>
  <c r="E451" i="28"/>
  <c r="E452" i="28"/>
  <c r="E453" i="28"/>
  <c r="E454" i="28"/>
  <c r="E455" i="28"/>
  <c r="E456" i="28"/>
  <c r="E457" i="28"/>
  <c r="E458" i="28"/>
  <c r="E459" i="28"/>
  <c r="E460" i="28"/>
  <c r="E461" i="28"/>
  <c r="E462" i="28"/>
  <c r="E463" i="28"/>
  <c r="E464" i="28"/>
  <c r="D446" i="28"/>
  <c r="E446" i="28" s="1"/>
  <c r="F431" i="28"/>
  <c r="F432" i="28"/>
  <c r="F433" i="28"/>
  <c r="F434" i="28"/>
  <c r="F435" i="28"/>
  <c r="F436" i="28"/>
  <c r="F437" i="28"/>
  <c r="F438" i="28"/>
  <c r="F439" i="28"/>
  <c r="F440" i="28"/>
  <c r="F441" i="28"/>
  <c r="F442" i="28"/>
  <c r="F443" i="28"/>
  <c r="F444" i="28"/>
  <c r="F445" i="28"/>
  <c r="E431" i="28"/>
  <c r="E432" i="28"/>
  <c r="E433" i="28"/>
  <c r="E434" i="28"/>
  <c r="E435" i="28"/>
  <c r="E436" i="28"/>
  <c r="E437" i="28"/>
  <c r="E438" i="28"/>
  <c r="E439" i="28"/>
  <c r="E440" i="28"/>
  <c r="E441" i="28"/>
  <c r="E442" i="28"/>
  <c r="E443" i="28"/>
  <c r="E444" i="28"/>
  <c r="E445" i="28"/>
  <c r="D430" i="28"/>
  <c r="F430" i="28" s="1"/>
  <c r="F411" i="28"/>
  <c r="F412" i="28"/>
  <c r="F413" i="28"/>
  <c r="F414" i="28"/>
  <c r="F415" i="28"/>
  <c r="F416" i="28"/>
  <c r="F417" i="28"/>
  <c r="F418" i="28"/>
  <c r="F419" i="28"/>
  <c r="F420" i="28"/>
  <c r="F421" i="28"/>
  <c r="F422" i="28"/>
  <c r="F423" i="28"/>
  <c r="F424" i="28"/>
  <c r="F425" i="28"/>
  <c r="F426" i="28"/>
  <c r="F427" i="28"/>
  <c r="F428" i="28"/>
  <c r="F429" i="28"/>
  <c r="E411" i="28"/>
  <c r="E412" i="28"/>
  <c r="E413" i="28"/>
  <c r="E414" i="28"/>
  <c r="E415" i="28"/>
  <c r="E416" i="28"/>
  <c r="E417" i="28"/>
  <c r="E418" i="28"/>
  <c r="E419" i="28"/>
  <c r="E420" i="28"/>
  <c r="E421" i="28"/>
  <c r="E422" i="28"/>
  <c r="E423" i="28"/>
  <c r="E424" i="28"/>
  <c r="E425" i="28"/>
  <c r="E426" i="28"/>
  <c r="E427" i="28"/>
  <c r="E428" i="28"/>
  <c r="E429" i="28"/>
  <c r="D410" i="28"/>
  <c r="F410" i="28" s="1"/>
  <c r="F407" i="28"/>
  <c r="F408" i="28"/>
  <c r="F409" i="28"/>
  <c r="E407" i="28"/>
  <c r="E408" i="28"/>
  <c r="E409" i="28"/>
  <c r="D406" i="28"/>
  <c r="F406" i="28" s="1"/>
  <c r="F396" i="28"/>
  <c r="F397" i="28"/>
  <c r="F398" i="28"/>
  <c r="F399" i="28"/>
  <c r="F400" i="28"/>
  <c r="F401" i="28"/>
  <c r="F402" i="28"/>
  <c r="F403" i="28"/>
  <c r="F404" i="28"/>
  <c r="F405" i="28"/>
  <c r="E396" i="28"/>
  <c r="E397" i="28"/>
  <c r="E398" i="28"/>
  <c r="E399" i="28"/>
  <c r="E400" i="28"/>
  <c r="E401" i="28"/>
  <c r="E402" i="28"/>
  <c r="E403" i="28"/>
  <c r="E404" i="28"/>
  <c r="E405" i="28"/>
  <c r="D395" i="28"/>
  <c r="F395" i="28" s="1"/>
  <c r="F387" i="28"/>
  <c r="F388" i="28"/>
  <c r="F389" i="28"/>
  <c r="F390" i="28"/>
  <c r="F391" i="28"/>
  <c r="F392" i="28"/>
  <c r="F393" i="28"/>
  <c r="F394" i="28"/>
  <c r="E387" i="28"/>
  <c r="E388" i="28"/>
  <c r="E389" i="28"/>
  <c r="E390" i="28"/>
  <c r="E391" i="28"/>
  <c r="E392" i="28"/>
  <c r="E393" i="28"/>
  <c r="E394" i="28"/>
  <c r="D386" i="28"/>
  <c r="F386" i="28" s="1"/>
  <c r="F378" i="28"/>
  <c r="F379" i="28"/>
  <c r="F380" i="28"/>
  <c r="F381" i="28"/>
  <c r="F382" i="28"/>
  <c r="F383" i="28"/>
  <c r="F384" i="28"/>
  <c r="F385" i="28"/>
  <c r="E378" i="28"/>
  <c r="E379" i="28"/>
  <c r="E380" i="28"/>
  <c r="E381" i="28"/>
  <c r="E382" i="28"/>
  <c r="E383" i="28"/>
  <c r="E384" i="28"/>
  <c r="E385" i="28"/>
  <c r="D377" i="28"/>
  <c r="F377" i="28" s="1"/>
  <c r="F366" i="28"/>
  <c r="F367" i="28"/>
  <c r="F368" i="28"/>
  <c r="F369" i="28"/>
  <c r="F370" i="28"/>
  <c r="F371" i="28"/>
  <c r="F372" i="28"/>
  <c r="F373" i="28"/>
  <c r="F374" i="28"/>
  <c r="F375" i="28"/>
  <c r="F376" i="28"/>
  <c r="E366" i="28"/>
  <c r="E367" i="28"/>
  <c r="E368" i="28"/>
  <c r="E369" i="28"/>
  <c r="E370" i="28"/>
  <c r="E371" i="28"/>
  <c r="E372" i="28"/>
  <c r="E373" i="28"/>
  <c r="E374" i="28"/>
  <c r="E375" i="28"/>
  <c r="E376" i="28"/>
  <c r="D365" i="28"/>
  <c r="F365" i="28" s="1"/>
  <c r="F361" i="28"/>
  <c r="F362" i="28"/>
  <c r="F363" i="28"/>
  <c r="F364" i="28"/>
  <c r="E361" i="28"/>
  <c r="E362" i="28"/>
  <c r="E363" i="28"/>
  <c r="E364" i="28"/>
  <c r="D360" i="28"/>
  <c r="E360" i="28" s="1"/>
  <c r="F327" i="28"/>
  <c r="F328" i="28"/>
  <c r="F329" i="28"/>
  <c r="F330" i="28"/>
  <c r="F331" i="28"/>
  <c r="F332" i="28"/>
  <c r="F333" i="28"/>
  <c r="F334" i="28"/>
  <c r="F335" i="28"/>
  <c r="F336" i="28"/>
  <c r="F337" i="28"/>
  <c r="F338" i="28"/>
  <c r="F339" i="28"/>
  <c r="F340" i="28"/>
  <c r="F341" i="28"/>
  <c r="F342" i="28"/>
  <c r="F343" i="28"/>
  <c r="F344" i="28"/>
  <c r="F345" i="28"/>
  <c r="F346" i="28"/>
  <c r="F347" i="28"/>
  <c r="F348" i="28"/>
  <c r="F349" i="28"/>
  <c r="F350" i="28"/>
  <c r="F351" i="28"/>
  <c r="F352" i="28"/>
  <c r="F353" i="28"/>
  <c r="F354" i="28"/>
  <c r="F355" i="28"/>
  <c r="F356" i="28"/>
  <c r="F357" i="28"/>
  <c r="F358" i="28"/>
  <c r="F359" i="28"/>
  <c r="E327" i="28"/>
  <c r="E328" i="28"/>
  <c r="E329" i="28"/>
  <c r="E330" i="28"/>
  <c r="E331" i="28"/>
  <c r="E332" i="28"/>
  <c r="E333" i="28"/>
  <c r="E334" i="28"/>
  <c r="E335" i="28"/>
  <c r="E336" i="28"/>
  <c r="E337" i="28"/>
  <c r="E338" i="28"/>
  <c r="E339" i="28"/>
  <c r="E340" i="28"/>
  <c r="E341" i="28"/>
  <c r="E342" i="28"/>
  <c r="E343" i="28"/>
  <c r="E344" i="28"/>
  <c r="E345" i="28"/>
  <c r="E346" i="28"/>
  <c r="E347" i="28"/>
  <c r="E348" i="28"/>
  <c r="E349" i="28"/>
  <c r="E350" i="28"/>
  <c r="E351" i="28"/>
  <c r="E352" i="28"/>
  <c r="E353" i="28"/>
  <c r="E354" i="28"/>
  <c r="E355" i="28"/>
  <c r="E356" i="28"/>
  <c r="E357" i="28"/>
  <c r="E358" i="28"/>
  <c r="E359" i="28"/>
  <c r="D326" i="28"/>
  <c r="E326" i="28" s="1"/>
  <c r="F300" i="28"/>
  <c r="F301" i="28"/>
  <c r="F302" i="28"/>
  <c r="F303" i="28"/>
  <c r="F304" i="28"/>
  <c r="F305" i="28"/>
  <c r="F306" i="28"/>
  <c r="F307" i="28"/>
  <c r="F308" i="28"/>
  <c r="F309" i="28"/>
  <c r="F310" i="28"/>
  <c r="F311" i="28"/>
  <c r="F312" i="28"/>
  <c r="F313" i="28"/>
  <c r="F314" i="28"/>
  <c r="F315" i="28"/>
  <c r="F316" i="28"/>
  <c r="F317" i="28"/>
  <c r="F318" i="28"/>
  <c r="F319" i="28"/>
  <c r="F320" i="28"/>
  <c r="F321" i="28"/>
  <c r="F322" i="28"/>
  <c r="F323" i="28"/>
  <c r="F324" i="28"/>
  <c r="F325" i="28"/>
  <c r="E300" i="28"/>
  <c r="E301" i="28"/>
  <c r="E302" i="28"/>
  <c r="E303" i="28"/>
  <c r="E304" i="28"/>
  <c r="E305" i="28"/>
  <c r="E306" i="28"/>
  <c r="E307" i="28"/>
  <c r="E308" i="28"/>
  <c r="E309" i="28"/>
  <c r="E310" i="28"/>
  <c r="E311" i="28"/>
  <c r="E312" i="28"/>
  <c r="E313" i="28"/>
  <c r="E314" i="28"/>
  <c r="E315" i="28"/>
  <c r="E316" i="28"/>
  <c r="E317" i="28"/>
  <c r="E318" i="28"/>
  <c r="E319" i="28"/>
  <c r="E320" i="28"/>
  <c r="E321" i="28"/>
  <c r="E322" i="28"/>
  <c r="E323" i="28"/>
  <c r="E324" i="28"/>
  <c r="E325" i="28"/>
  <c r="D299" i="28"/>
  <c r="E299" i="28" s="1"/>
  <c r="F293" i="28"/>
  <c r="F294" i="28"/>
  <c r="F295" i="28"/>
  <c r="F296" i="28"/>
  <c r="F297" i="28"/>
  <c r="E293" i="28"/>
  <c r="E294" i="28"/>
  <c r="E295" i="28"/>
  <c r="E296" i="28"/>
  <c r="E297" i="28"/>
  <c r="D292" i="28"/>
  <c r="E292" i="28" s="1"/>
  <c r="F283" i="28"/>
  <c r="F284" i="28"/>
  <c r="F285" i="28"/>
  <c r="F286" i="28"/>
  <c r="F287" i="28"/>
  <c r="F288" i="28"/>
  <c r="F289" i="28"/>
  <c r="F290" i="28"/>
  <c r="F291" i="28"/>
  <c r="E283" i="28"/>
  <c r="E284" i="28"/>
  <c r="E285" i="28"/>
  <c r="E286" i="28"/>
  <c r="E287" i="28"/>
  <c r="E288" i="28"/>
  <c r="E289" i="28"/>
  <c r="E290" i="28"/>
  <c r="E291" i="28"/>
  <c r="D282" i="28"/>
  <c r="F282" i="28" s="1"/>
  <c r="F263" i="28"/>
  <c r="F264" i="28"/>
  <c r="F265" i="28"/>
  <c r="F266" i="28"/>
  <c r="F267" i="28"/>
  <c r="F268" i="28"/>
  <c r="F269" i="28"/>
  <c r="F270" i="28"/>
  <c r="F271" i="28"/>
  <c r="F272" i="28"/>
  <c r="F273" i="28"/>
  <c r="F274" i="28"/>
  <c r="F275" i="28"/>
  <c r="F276" i="28"/>
  <c r="F277" i="28"/>
  <c r="F278" i="28"/>
  <c r="F279" i="28"/>
  <c r="F280" i="28"/>
  <c r="F281" i="28"/>
  <c r="E263" i="28"/>
  <c r="E264" i="28"/>
  <c r="E265" i="28"/>
  <c r="E266" i="28"/>
  <c r="E267" i="28"/>
  <c r="E268" i="28"/>
  <c r="E269" i="28"/>
  <c r="E270" i="28"/>
  <c r="E271" i="28"/>
  <c r="E272" i="28"/>
  <c r="E273" i="28"/>
  <c r="E274" i="28"/>
  <c r="E275" i="28"/>
  <c r="E276" i="28"/>
  <c r="E277" i="28"/>
  <c r="E278" i="28"/>
  <c r="E279" i="28"/>
  <c r="E280" i="28"/>
  <c r="E281" i="28"/>
  <c r="D262" i="28"/>
  <c r="F262" i="28" s="1"/>
  <c r="F258" i="28"/>
  <c r="F259" i="28"/>
  <c r="F260" i="28"/>
  <c r="F261" i="28"/>
  <c r="E258" i="28"/>
  <c r="E259" i="28"/>
  <c r="E260" i="28"/>
  <c r="E261" i="28"/>
  <c r="F244" i="28"/>
  <c r="F245" i="28"/>
  <c r="F246" i="28"/>
  <c r="F247" i="28"/>
  <c r="F248" i="28"/>
  <c r="F249" i="28"/>
  <c r="F250" i="28"/>
  <c r="F251" i="28"/>
  <c r="F252" i="28"/>
  <c r="F253" i="28"/>
  <c r="F254" i="28"/>
  <c r="F255" i="28"/>
  <c r="F256" i="28"/>
  <c r="E244" i="28"/>
  <c r="E245" i="28"/>
  <c r="E246" i="28"/>
  <c r="E247" i="28"/>
  <c r="E248" i="28"/>
  <c r="E249" i="28"/>
  <c r="E250" i="28"/>
  <c r="E251" i="28"/>
  <c r="E252" i="28"/>
  <c r="E253" i="28"/>
  <c r="E254" i="28"/>
  <c r="E255" i="28"/>
  <c r="E256" i="28"/>
  <c r="F234" i="28"/>
  <c r="F235" i="28"/>
  <c r="F236" i="28"/>
  <c r="F237" i="28"/>
  <c r="F238" i="28"/>
  <c r="F239" i="28"/>
  <c r="F240" i="28"/>
  <c r="F241" i="28"/>
  <c r="F242" i="28"/>
  <c r="E234" i="28"/>
  <c r="E235" i="28"/>
  <c r="E236" i="28"/>
  <c r="E237" i="28"/>
  <c r="E238" i="28"/>
  <c r="E239" i="28"/>
  <c r="E240" i="28"/>
  <c r="E241" i="28"/>
  <c r="E242" i="28"/>
  <c r="D257" i="28"/>
  <c r="F257" i="28" s="1"/>
  <c r="D243" i="28"/>
  <c r="E243" i="28" s="1"/>
  <c r="D233" i="28"/>
  <c r="F233" i="28" s="1"/>
  <c r="F225" i="28"/>
  <c r="F226" i="28"/>
  <c r="F227" i="28"/>
  <c r="F228" i="28"/>
  <c r="F229" i="28"/>
  <c r="F230" i="28"/>
  <c r="F231" i="28"/>
  <c r="F232" i="28"/>
  <c r="E225" i="28"/>
  <c r="E226" i="28"/>
  <c r="E227" i="28"/>
  <c r="E228" i="28"/>
  <c r="E229" i="28"/>
  <c r="E230" i="28"/>
  <c r="E231" i="28"/>
  <c r="E232" i="28"/>
  <c r="D224" i="28"/>
  <c r="F224" i="28" s="1"/>
  <c r="F201" i="28"/>
  <c r="F202" i="28"/>
  <c r="F203" i="28"/>
  <c r="F204" i="28"/>
  <c r="F205" i="28"/>
  <c r="F206" i="28"/>
  <c r="F207" i="28"/>
  <c r="F208" i="28"/>
  <c r="F209" i="28"/>
  <c r="F210" i="28"/>
  <c r="F211" i="28"/>
  <c r="F212" i="28"/>
  <c r="F213" i="28"/>
  <c r="F214" i="28"/>
  <c r="F215" i="28"/>
  <c r="F216" i="28"/>
  <c r="F217" i="28"/>
  <c r="F218" i="28"/>
  <c r="F219" i="28"/>
  <c r="F220" i="28"/>
  <c r="F221" i="28"/>
  <c r="F222" i="28"/>
  <c r="F223" i="28"/>
  <c r="E201" i="28"/>
  <c r="E202" i="28"/>
  <c r="E203" i="28"/>
  <c r="E204" i="28"/>
  <c r="E205" i="28"/>
  <c r="E206" i="28"/>
  <c r="E207" i="28"/>
  <c r="E208" i="28"/>
  <c r="E209" i="28"/>
  <c r="E210" i="28"/>
  <c r="E211" i="28"/>
  <c r="E212" i="28"/>
  <c r="E213" i="28"/>
  <c r="E214" i="28"/>
  <c r="E215" i="28"/>
  <c r="E216" i="28"/>
  <c r="E217" i="28"/>
  <c r="E218" i="28"/>
  <c r="E219" i="28"/>
  <c r="E220" i="28"/>
  <c r="E221" i="28"/>
  <c r="E222" i="28"/>
  <c r="E223" i="28"/>
  <c r="D200" i="28"/>
  <c r="F200" i="28" s="1"/>
  <c r="F189" i="28"/>
  <c r="F190" i="28"/>
  <c r="F191" i="28"/>
  <c r="F192" i="28"/>
  <c r="F193" i="28"/>
  <c r="F194" i="28"/>
  <c r="F195" i="28"/>
  <c r="F196" i="28"/>
  <c r="F197" i="28"/>
  <c r="F198" i="28"/>
  <c r="F199" i="28"/>
  <c r="E189" i="28"/>
  <c r="E190" i="28"/>
  <c r="E191" i="28"/>
  <c r="E192" i="28"/>
  <c r="E193" i="28"/>
  <c r="E194" i="28"/>
  <c r="E195" i="28"/>
  <c r="E196" i="28"/>
  <c r="E197" i="28"/>
  <c r="E198" i="28"/>
  <c r="E199" i="28"/>
  <c r="D188" i="28"/>
  <c r="F188" i="28" s="1"/>
  <c r="F186" i="28"/>
  <c r="F187" i="28"/>
  <c r="E186" i="28"/>
  <c r="E187" i="28"/>
  <c r="D185" i="28"/>
  <c r="F185" i="28" s="1"/>
  <c r="F167" i="28"/>
  <c r="F168" i="28"/>
  <c r="F169" i="28"/>
  <c r="F170" i="28"/>
  <c r="F171" i="28"/>
  <c r="F172" i="28"/>
  <c r="F173" i="28"/>
  <c r="F174" i="28"/>
  <c r="F175" i="28"/>
  <c r="F176" i="28"/>
  <c r="F177" i="28"/>
  <c r="F178" i="28"/>
  <c r="F179" i="28"/>
  <c r="F180" i="28"/>
  <c r="F181" i="28"/>
  <c r="F182" i="28"/>
  <c r="F183" i="28"/>
  <c r="F184" i="28"/>
  <c r="E167" i="28"/>
  <c r="E168" i="28"/>
  <c r="E169" i="28"/>
  <c r="E170" i="28"/>
  <c r="E171" i="28"/>
  <c r="E172" i="28"/>
  <c r="E173" i="28"/>
  <c r="E174" i="28"/>
  <c r="E175" i="28"/>
  <c r="E176" i="28"/>
  <c r="E177" i="28"/>
  <c r="E178" i="28"/>
  <c r="E179" i="28"/>
  <c r="E180" i="28"/>
  <c r="E181" i="28"/>
  <c r="E182" i="28"/>
  <c r="E183" i="28"/>
  <c r="E184" i="28"/>
  <c r="D166" i="28"/>
  <c r="F166" i="28" s="1"/>
  <c r="F151" i="28"/>
  <c r="F152" i="28"/>
  <c r="F153" i="28"/>
  <c r="F154" i="28"/>
  <c r="F155" i="28"/>
  <c r="F156" i="28"/>
  <c r="F157" i="28"/>
  <c r="F158" i="28"/>
  <c r="F159" i="28"/>
  <c r="F160" i="28"/>
  <c r="F161" i="28"/>
  <c r="F162" i="28"/>
  <c r="F163" i="28"/>
  <c r="F164" i="28"/>
  <c r="F165" i="28"/>
  <c r="E151" i="28"/>
  <c r="E152" i="28"/>
  <c r="E153" i="28"/>
  <c r="E154" i="28"/>
  <c r="E155" i="28"/>
  <c r="E156" i="28"/>
  <c r="E157" i="28"/>
  <c r="E158" i="28"/>
  <c r="E159" i="28"/>
  <c r="E160" i="28"/>
  <c r="E161" i="28"/>
  <c r="E162" i="28"/>
  <c r="E163" i="28"/>
  <c r="E164" i="28"/>
  <c r="E165" i="28"/>
  <c r="D150" i="28"/>
  <c r="F150" i="28" s="1"/>
  <c r="F129" i="28"/>
  <c r="F130" i="28"/>
  <c r="F131" i="28"/>
  <c r="F132" i="28"/>
  <c r="F133" i="28"/>
  <c r="F134" i="28"/>
  <c r="F135" i="28"/>
  <c r="F136" i="28"/>
  <c r="F137" i="28"/>
  <c r="F138" i="28"/>
  <c r="F139" i="28"/>
  <c r="F140" i="28"/>
  <c r="F141" i="28"/>
  <c r="F142" i="28"/>
  <c r="F143" i="28"/>
  <c r="F144" i="28"/>
  <c r="F145" i="28"/>
  <c r="F146" i="28"/>
  <c r="F147" i="28"/>
  <c r="F148" i="28"/>
  <c r="F149" i="28"/>
  <c r="E129" i="28"/>
  <c r="E130" i="28"/>
  <c r="E131" i="28"/>
  <c r="E132" i="28"/>
  <c r="E133" i="28"/>
  <c r="E134" i="28"/>
  <c r="E135" i="28"/>
  <c r="E136" i="28"/>
  <c r="E137" i="28"/>
  <c r="E138" i="28"/>
  <c r="E139" i="28"/>
  <c r="E140" i="28"/>
  <c r="E141" i="28"/>
  <c r="E142" i="28"/>
  <c r="E143" i="28"/>
  <c r="E144" i="28"/>
  <c r="E145" i="28"/>
  <c r="E146" i="28"/>
  <c r="E147" i="28"/>
  <c r="E148" i="28"/>
  <c r="E149" i="28"/>
  <c r="D128" i="28"/>
  <c r="F128" i="28" s="1"/>
  <c r="F125" i="28"/>
  <c r="F126" i="28"/>
  <c r="F127" i="28"/>
  <c r="E125" i="28"/>
  <c r="E126" i="28"/>
  <c r="E127" i="28"/>
  <c r="D124" i="28"/>
  <c r="F124" i="28" s="1"/>
  <c r="F114" i="28"/>
  <c r="F115" i="28"/>
  <c r="F116" i="28"/>
  <c r="F117" i="28"/>
  <c r="F118" i="28"/>
  <c r="F119" i="28"/>
  <c r="F120" i="28"/>
  <c r="F121" i="28"/>
  <c r="F122" i="28"/>
  <c r="F123" i="28"/>
  <c r="E114" i="28"/>
  <c r="E115" i="28"/>
  <c r="E116" i="28"/>
  <c r="E117" i="28"/>
  <c r="E118" i="28"/>
  <c r="E119" i="28"/>
  <c r="E120" i="28"/>
  <c r="E121" i="28"/>
  <c r="E122" i="28"/>
  <c r="E123" i="28"/>
  <c r="D113" i="28"/>
  <c r="F113" i="28" s="1"/>
  <c r="F105" i="28"/>
  <c r="F106" i="28"/>
  <c r="F107" i="28"/>
  <c r="F108" i="28"/>
  <c r="F109" i="28"/>
  <c r="F110" i="28"/>
  <c r="F111" i="28"/>
  <c r="F112" i="28"/>
  <c r="E105" i="28"/>
  <c r="E106" i="28"/>
  <c r="E107" i="28"/>
  <c r="E108" i="28"/>
  <c r="E109" i="28"/>
  <c r="E110" i="28"/>
  <c r="E111" i="28"/>
  <c r="E112" i="28"/>
  <c r="D104" i="28"/>
  <c r="F104" i="28" s="1"/>
  <c r="F96" i="28"/>
  <c r="F97" i="28"/>
  <c r="F98" i="28"/>
  <c r="F99" i="28"/>
  <c r="F100" i="28"/>
  <c r="F101" i="28"/>
  <c r="F102" i="28"/>
  <c r="F103" i="28"/>
  <c r="E96" i="28"/>
  <c r="E97" i="28"/>
  <c r="E98" i="28"/>
  <c r="E99" i="28"/>
  <c r="E100" i="28"/>
  <c r="E101" i="28"/>
  <c r="E102" i="28"/>
  <c r="E103" i="28"/>
  <c r="F84" i="28"/>
  <c r="F85" i="28"/>
  <c r="F86" i="28"/>
  <c r="F87" i="28"/>
  <c r="F88" i="28"/>
  <c r="F89" i="28"/>
  <c r="F90" i="28"/>
  <c r="F91" i="28"/>
  <c r="F92" i="28"/>
  <c r="F93" i="28"/>
  <c r="F94" i="28"/>
  <c r="E84" i="28"/>
  <c r="E85" i="28"/>
  <c r="E86" i="28"/>
  <c r="E87" i="28"/>
  <c r="E88" i="28"/>
  <c r="E89" i="28"/>
  <c r="E90" i="28"/>
  <c r="E91" i="28"/>
  <c r="E92" i="28"/>
  <c r="E93" i="28"/>
  <c r="E94" i="28"/>
  <c r="F79" i="28"/>
  <c r="F80" i="28"/>
  <c r="F81" i="28"/>
  <c r="F82" i="28"/>
  <c r="E79" i="28"/>
  <c r="E80" i="28"/>
  <c r="E81" i="28"/>
  <c r="E82" i="28"/>
  <c r="F43" i="28"/>
  <c r="F44" i="28"/>
  <c r="F45" i="28"/>
  <c r="F46" i="28"/>
  <c r="F47" i="28"/>
  <c r="F48" i="28"/>
  <c r="F49" i="28"/>
  <c r="F50" i="28"/>
  <c r="F51" i="28"/>
  <c r="F52" i="28"/>
  <c r="F53" i="28"/>
  <c r="F54" i="28"/>
  <c r="F55" i="28"/>
  <c r="F56" i="28"/>
  <c r="F57" i="28"/>
  <c r="F58" i="28"/>
  <c r="F59" i="28"/>
  <c r="F60" i="28"/>
  <c r="F61" i="28"/>
  <c r="F62" i="28"/>
  <c r="F63" i="28"/>
  <c r="F64" i="28"/>
  <c r="F65" i="28"/>
  <c r="F66" i="28"/>
  <c r="F67" i="28"/>
  <c r="F68" i="28"/>
  <c r="F69" i="28"/>
  <c r="F70" i="28"/>
  <c r="F71" i="28"/>
  <c r="F72" i="28"/>
  <c r="F73" i="28"/>
  <c r="F74" i="28"/>
  <c r="F75" i="28"/>
  <c r="F76" i="28"/>
  <c r="F77" i="28"/>
  <c r="E43" i="28"/>
  <c r="E44" i="28"/>
  <c r="E45" i="28"/>
  <c r="E46" i="28"/>
  <c r="E47" i="28"/>
  <c r="E48" i="28"/>
  <c r="E49" i="28"/>
  <c r="E50" i="28"/>
  <c r="E51" i="28"/>
  <c r="E52" i="28"/>
  <c r="E53" i="28"/>
  <c r="E54" i="28"/>
  <c r="E55" i="28"/>
  <c r="E56" i="28"/>
  <c r="E57" i="28"/>
  <c r="E58" i="28"/>
  <c r="E59" i="28"/>
  <c r="E60" i="28"/>
  <c r="E61" i="28"/>
  <c r="E62" i="28"/>
  <c r="E63" i="28"/>
  <c r="E64" i="28"/>
  <c r="E65" i="28"/>
  <c r="E66" i="28"/>
  <c r="E67" i="28"/>
  <c r="E68" i="28"/>
  <c r="E69" i="28"/>
  <c r="E70" i="28"/>
  <c r="E71" i="28"/>
  <c r="E72" i="28"/>
  <c r="E73" i="28"/>
  <c r="E74" i="28"/>
  <c r="E75" i="28"/>
  <c r="E76" i="28"/>
  <c r="E77" i="28"/>
  <c r="D95" i="28"/>
  <c r="F95" i="28" s="1"/>
  <c r="D83" i="28"/>
  <c r="F83" i="28" s="1"/>
  <c r="D78" i="28"/>
  <c r="E78" i="28" s="1"/>
  <c r="D42" i="28"/>
  <c r="E42" i="28" s="1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F40" i="28"/>
  <c r="F41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27" i="28"/>
  <c r="E28" i="28"/>
  <c r="E29" i="28"/>
  <c r="E30" i="28"/>
  <c r="E31" i="28"/>
  <c r="E32" i="28"/>
  <c r="E33" i="28"/>
  <c r="E34" i="28"/>
  <c r="E35" i="28"/>
  <c r="E36" i="28"/>
  <c r="E37" i="28"/>
  <c r="E38" i="28"/>
  <c r="E39" i="28"/>
  <c r="E40" i="28"/>
  <c r="E41" i="28"/>
  <c r="D10" i="28"/>
  <c r="F10" i="28" s="1"/>
  <c r="D505" i="28"/>
  <c r="F505" i="28" s="1"/>
  <c r="D502" i="28"/>
  <c r="F502" i="28" s="1"/>
  <c r="D567" i="28" l="1"/>
  <c r="E846" i="28"/>
  <c r="F720" i="28"/>
  <c r="E836" i="28"/>
  <c r="E816" i="28"/>
  <c r="E811" i="28"/>
  <c r="E797" i="28"/>
  <c r="E787" i="28"/>
  <c r="E778" i="28"/>
  <c r="E754" i="28"/>
  <c r="E742" i="28"/>
  <c r="E739" i="28"/>
  <c r="E683" i="28"/>
  <c r="E704" i="28"/>
  <c r="E679" i="28"/>
  <c r="E668" i="28"/>
  <c r="E659" i="28"/>
  <c r="E650" i="28"/>
  <c r="E638" i="28"/>
  <c r="E633" i="28"/>
  <c r="E600" i="28"/>
  <c r="E567" i="28" s="1"/>
  <c r="F568" i="28"/>
  <c r="E564" i="28"/>
  <c r="D298" i="28"/>
  <c r="E554" i="28"/>
  <c r="E534" i="28"/>
  <c r="E529" i="28"/>
  <c r="E515" i="28"/>
  <c r="E505" i="28"/>
  <c r="E502" i="28"/>
  <c r="E480" i="28"/>
  <c r="E468" i="28"/>
  <c r="F446" i="28"/>
  <c r="E465" i="28"/>
  <c r="E430" i="28"/>
  <c r="E410" i="28"/>
  <c r="E395" i="28"/>
  <c r="E406" i="28"/>
  <c r="E386" i="28"/>
  <c r="E365" i="28"/>
  <c r="F326" i="28"/>
  <c r="F360" i="28"/>
  <c r="E377" i="28"/>
  <c r="F299" i="28"/>
  <c r="F292" i="28"/>
  <c r="E257" i="28"/>
  <c r="E282" i="28"/>
  <c r="E262" i="28"/>
  <c r="F243" i="28"/>
  <c r="E233" i="28"/>
  <c r="D9" i="28"/>
  <c r="E224" i="28"/>
  <c r="E128" i="28"/>
  <c r="E200" i="28"/>
  <c r="E150" i="28"/>
  <c r="E185" i="28"/>
  <c r="E188" i="28"/>
  <c r="E166" i="28"/>
  <c r="F42" i="28"/>
  <c r="E95" i="28"/>
  <c r="E113" i="28"/>
  <c r="E124" i="28"/>
  <c r="F78" i="28"/>
  <c r="E104" i="28"/>
  <c r="E83" i="28"/>
  <c r="E10" i="28"/>
  <c r="F567" i="28" l="1"/>
  <c r="F298" i="28"/>
  <c r="E298" i="28"/>
  <c r="F9" i="28"/>
  <c r="E9" i="28"/>
  <c r="E775" i="27" l="1"/>
  <c r="F775" i="27"/>
  <c r="D775" i="27"/>
  <c r="D38" i="27" l="1"/>
  <c r="E38" i="27"/>
  <c r="F38" i="27"/>
  <c r="F818" i="27"/>
  <c r="E818" i="27"/>
  <c r="D818" i="27"/>
  <c r="F809" i="27"/>
  <c r="E809" i="27"/>
  <c r="D809" i="27"/>
  <c r="F789" i="27"/>
  <c r="E789" i="27"/>
  <c r="D789" i="27"/>
  <c r="F784" i="27"/>
  <c r="E784" i="27"/>
  <c r="D784" i="27"/>
  <c r="F768" i="27"/>
  <c r="E768" i="27"/>
  <c r="D768" i="27"/>
  <c r="F744" i="27"/>
  <c r="E744" i="27"/>
  <c r="D744" i="27"/>
  <c r="F732" i="27"/>
  <c r="E732" i="27"/>
  <c r="D732" i="27"/>
  <c r="F729" i="27"/>
  <c r="E729" i="27"/>
  <c r="D729" i="27"/>
  <c r="F710" i="27"/>
  <c r="E710" i="27"/>
  <c r="D710" i="27"/>
  <c r="F694" i="27"/>
  <c r="E694" i="27"/>
  <c r="D694" i="27"/>
  <c r="F671" i="27"/>
  <c r="E671" i="27"/>
  <c r="D671" i="27"/>
  <c r="F667" i="27"/>
  <c r="E667" i="27"/>
  <c r="D667" i="27"/>
  <c r="F656" i="27"/>
  <c r="E656" i="27"/>
  <c r="D656" i="27"/>
  <c r="F645" i="27"/>
  <c r="E645" i="27"/>
  <c r="D645" i="27"/>
  <c r="F636" i="27"/>
  <c r="E636" i="27"/>
  <c r="D636" i="27"/>
  <c r="F624" i="27"/>
  <c r="E624" i="27"/>
  <c r="D624" i="27"/>
  <c r="F619" i="27"/>
  <c r="E619" i="27"/>
  <c r="D619" i="27"/>
  <c r="F579" i="27"/>
  <c r="E579" i="27"/>
  <c r="D579" i="27"/>
  <c r="F555" i="27"/>
  <c r="E555" i="27"/>
  <c r="D555" i="27"/>
  <c r="F551" i="27"/>
  <c r="E551" i="27"/>
  <c r="D551" i="27"/>
  <c r="F545" i="27"/>
  <c r="E545" i="27"/>
  <c r="D545" i="27"/>
  <c r="F525" i="27"/>
  <c r="E525" i="27"/>
  <c r="D525" i="27"/>
  <c r="F520" i="27"/>
  <c r="E520" i="27"/>
  <c r="D520" i="27"/>
  <c r="F508" i="27"/>
  <c r="E508" i="27"/>
  <c r="D508" i="27"/>
  <c r="F500" i="27"/>
  <c r="E500" i="27"/>
  <c r="D500" i="27"/>
  <c r="F476" i="27"/>
  <c r="E476" i="27"/>
  <c r="D476" i="27"/>
  <c r="F464" i="27"/>
  <c r="E464" i="27"/>
  <c r="D464" i="27"/>
  <c r="F461" i="27"/>
  <c r="E461" i="27"/>
  <c r="D461" i="27"/>
  <c r="F442" i="27"/>
  <c r="E442" i="27"/>
  <c r="D442" i="27"/>
  <c r="F426" i="27"/>
  <c r="E426" i="27"/>
  <c r="D426" i="27"/>
  <c r="F403" i="27"/>
  <c r="E403" i="27"/>
  <c r="D403" i="27"/>
  <c r="F399" i="27"/>
  <c r="E399" i="27"/>
  <c r="D399" i="27"/>
  <c r="F388" i="27"/>
  <c r="E388" i="27"/>
  <c r="D388" i="27"/>
  <c r="F377" i="27"/>
  <c r="E377" i="27"/>
  <c r="D377" i="27"/>
  <c r="F368" i="27"/>
  <c r="E368" i="27"/>
  <c r="D368" i="27"/>
  <c r="F357" i="27"/>
  <c r="E357" i="27"/>
  <c r="D357" i="27"/>
  <c r="F352" i="27"/>
  <c r="E352" i="27"/>
  <c r="D352" i="27"/>
  <c r="F312" i="27"/>
  <c r="E312" i="27"/>
  <c r="D312" i="27"/>
  <c r="F287" i="27"/>
  <c r="E287" i="27"/>
  <c r="D287" i="27"/>
  <c r="F283" i="27"/>
  <c r="E283" i="27"/>
  <c r="D283" i="27"/>
  <c r="F274" i="27"/>
  <c r="E274" i="27"/>
  <c r="D274" i="27"/>
  <c r="F254" i="27"/>
  <c r="E254" i="27"/>
  <c r="D254" i="27"/>
  <c r="F249" i="27"/>
  <c r="E249" i="27"/>
  <c r="D249" i="27"/>
  <c r="F237" i="27"/>
  <c r="E237" i="27"/>
  <c r="D237" i="27"/>
  <c r="F227" i="27"/>
  <c r="E227" i="27"/>
  <c r="D227" i="27"/>
  <c r="F203" i="27"/>
  <c r="E203" i="27"/>
  <c r="D203" i="27"/>
  <c r="F191" i="27"/>
  <c r="E191" i="27"/>
  <c r="D191" i="27"/>
  <c r="F188" i="27"/>
  <c r="E188" i="27"/>
  <c r="D188" i="27"/>
  <c r="F169" i="27"/>
  <c r="E169" i="27"/>
  <c r="D169" i="27"/>
  <c r="F153" i="27"/>
  <c r="E153" i="27"/>
  <c r="D153" i="27"/>
  <c r="F130" i="27"/>
  <c r="E130" i="27"/>
  <c r="D130" i="27"/>
  <c r="F126" i="27"/>
  <c r="E126" i="27"/>
  <c r="D126" i="27"/>
  <c r="F115" i="27"/>
  <c r="E115" i="27"/>
  <c r="D115" i="27"/>
  <c r="F104" i="27"/>
  <c r="E104" i="27"/>
  <c r="D104" i="27"/>
  <c r="F95" i="27"/>
  <c r="E95" i="27"/>
  <c r="D95" i="27"/>
  <c r="F83" i="27"/>
  <c r="E83" i="27"/>
  <c r="D83" i="27"/>
  <c r="F78" i="27"/>
  <c r="E78" i="27"/>
  <c r="D78" i="27"/>
  <c r="F9" i="27"/>
  <c r="E9" i="27"/>
  <c r="D9" i="27"/>
  <c r="D8" i="27" l="1"/>
  <c r="F286" i="27"/>
  <c r="F554" i="27"/>
  <c r="F8" i="27"/>
  <c r="D554" i="27"/>
  <c r="D286" i="27"/>
  <c r="E50" i="26"/>
  <c r="F50" i="26"/>
  <c r="D50" i="26"/>
  <c r="F47" i="26"/>
  <c r="E47" i="26"/>
  <c r="D47" i="26"/>
  <c r="F43" i="26"/>
  <c r="F40" i="26" s="1"/>
  <c r="E43" i="26"/>
  <c r="E40" i="26" s="1"/>
  <c r="D43" i="26"/>
  <c r="D40" i="26" s="1"/>
  <c r="F41" i="26"/>
  <c r="E41" i="26"/>
  <c r="D41" i="26"/>
  <c r="E24" i="26"/>
  <c r="F24" i="26"/>
  <c r="D24" i="26"/>
  <c r="F34" i="26" l="1"/>
  <c r="E34" i="26"/>
  <c r="D34" i="26"/>
  <c r="F30" i="26"/>
  <c r="E30" i="26"/>
  <c r="D30" i="26"/>
  <c r="F28" i="26"/>
  <c r="F27" i="26" s="1"/>
  <c r="E28" i="26"/>
  <c r="D28" i="26"/>
  <c r="D27" i="26" s="1"/>
  <c r="F19" i="26"/>
  <c r="E19" i="26"/>
  <c r="D19" i="26"/>
  <c r="F16" i="26"/>
  <c r="E16" i="26"/>
  <c r="D16" i="26"/>
  <c r="F12" i="26"/>
  <c r="E12" i="26"/>
  <c r="D12" i="26"/>
  <c r="F9" i="26"/>
  <c r="E9" i="26"/>
  <c r="D9" i="26"/>
  <c r="E27" i="26" l="1"/>
  <c r="D8" i="26"/>
  <c r="F8" i="26"/>
  <c r="E269" i="24"/>
  <c r="F269" i="24"/>
  <c r="E254" i="24"/>
  <c r="F254" i="24"/>
  <c r="D254" i="24"/>
  <c r="F644" i="24"/>
  <c r="E644" i="24"/>
  <c r="D644" i="24"/>
  <c r="F630" i="24"/>
  <c r="E630" i="24"/>
  <c r="D630" i="24"/>
  <c r="F625" i="24"/>
  <c r="E625" i="24"/>
  <c r="D625" i="24"/>
  <c r="F613" i="24"/>
  <c r="E613" i="24"/>
  <c r="D613" i="24"/>
  <c r="F607" i="24"/>
  <c r="E607" i="24"/>
  <c r="D607" i="24"/>
  <c r="F595" i="24"/>
  <c r="E595" i="24"/>
  <c r="D595" i="24"/>
  <c r="F573" i="24"/>
  <c r="E573" i="24"/>
  <c r="D573" i="24"/>
  <c r="F561" i="24"/>
  <c r="E561" i="24"/>
  <c r="D561" i="24"/>
  <c r="F558" i="24"/>
  <c r="E558" i="24"/>
  <c r="D558" i="24"/>
  <c r="F541" i="24"/>
  <c r="E541" i="24"/>
  <c r="D541" i="24"/>
  <c r="F530" i="24"/>
  <c r="E530" i="24"/>
  <c r="D530" i="24"/>
  <c r="F517" i="24"/>
  <c r="E517" i="24"/>
  <c r="D517" i="24"/>
  <c r="F514" i="24"/>
  <c r="E514" i="24"/>
  <c r="D514" i="24"/>
  <c r="F507" i="24"/>
  <c r="E507" i="24"/>
  <c r="D507" i="24"/>
  <c r="F497" i="24"/>
  <c r="E497" i="24"/>
  <c r="D497" i="24"/>
  <c r="F488" i="24"/>
  <c r="E488" i="24"/>
  <c r="D488" i="24"/>
  <c r="F477" i="24"/>
  <c r="E477" i="24"/>
  <c r="D477" i="24"/>
  <c r="F472" i="24"/>
  <c r="E472" i="24"/>
  <c r="D472" i="24"/>
  <c r="F439" i="24"/>
  <c r="E439" i="24"/>
  <c r="D439" i="24"/>
  <c r="F419" i="24"/>
  <c r="F418" i="24" s="1"/>
  <c r="E419" i="24"/>
  <c r="D419" i="24"/>
  <c r="D418" i="24" s="1"/>
  <c r="E409" i="24"/>
  <c r="F409" i="24"/>
  <c r="D409" i="24"/>
  <c r="E404" i="24"/>
  <c r="F404" i="24"/>
  <c r="D404" i="24"/>
  <c r="E399" i="24"/>
  <c r="F399" i="24"/>
  <c r="D399" i="24"/>
  <c r="E391" i="24"/>
  <c r="F391" i="24"/>
  <c r="D391" i="24"/>
  <c r="E388" i="24"/>
  <c r="F388" i="24"/>
  <c r="D388" i="24"/>
  <c r="E376" i="24"/>
  <c r="F376" i="24"/>
  <c r="D376" i="24"/>
  <c r="E356" i="24"/>
  <c r="F356" i="24"/>
  <c r="D356" i="24"/>
  <c r="E350" i="24"/>
  <c r="F350" i="24"/>
  <c r="D350" i="24"/>
  <c r="E347" i="24"/>
  <c r="F347" i="24"/>
  <c r="D347" i="24"/>
  <c r="E339" i="24"/>
  <c r="F339" i="24"/>
  <c r="D339" i="24"/>
  <c r="E418" i="24" l="1"/>
  <c r="E336" i="24"/>
  <c r="F336" i="24"/>
  <c r="D336" i="24"/>
  <c r="E327" i="24"/>
  <c r="F327" i="24"/>
  <c r="D327" i="24"/>
  <c r="E324" i="24"/>
  <c r="F324" i="24"/>
  <c r="D324" i="24"/>
  <c r="E321" i="24"/>
  <c r="F321" i="24"/>
  <c r="E315" i="24"/>
  <c r="F315" i="24"/>
  <c r="D315" i="24"/>
  <c r="E310" i="24"/>
  <c r="F310" i="24"/>
  <c r="D310" i="24"/>
  <c r="D253" i="24" s="1"/>
  <c r="E300" i="24"/>
  <c r="F300" i="24"/>
  <c r="D300" i="24"/>
  <c r="E296" i="24"/>
  <c r="E253" i="24" s="1"/>
  <c r="F296" i="24"/>
  <c r="F253" i="24" s="1"/>
  <c r="D296" i="24"/>
  <c r="D269" i="24"/>
  <c r="E229" i="24"/>
  <c r="F229" i="24"/>
  <c r="D229" i="24"/>
  <c r="E137" i="24"/>
  <c r="F137" i="24"/>
  <c r="D137" i="24"/>
  <c r="E100" i="24"/>
  <c r="F100" i="24"/>
  <c r="D100" i="24"/>
  <c r="D108" i="24"/>
  <c r="E108" i="24"/>
  <c r="F108" i="24"/>
  <c r="D81" i="24"/>
  <c r="E81" i="24"/>
  <c r="F81" i="24"/>
  <c r="D321" i="24"/>
  <c r="F243" i="24"/>
  <c r="E243" i="24"/>
  <c r="D243" i="24"/>
  <c r="F224" i="24"/>
  <c r="E224" i="24"/>
  <c r="D224" i="24"/>
  <c r="F210" i="24"/>
  <c r="E210" i="24"/>
  <c r="D210" i="24"/>
  <c r="F203" i="24"/>
  <c r="E203" i="24"/>
  <c r="D203" i="24"/>
  <c r="F191" i="24"/>
  <c r="E191" i="24"/>
  <c r="D191" i="24"/>
  <c r="F169" i="24"/>
  <c r="E169" i="24"/>
  <c r="D169" i="24"/>
  <c r="F157" i="24"/>
  <c r="E157" i="24"/>
  <c r="D157" i="24"/>
  <c r="F154" i="24"/>
  <c r="E154" i="24"/>
  <c r="D154" i="24"/>
  <c r="F126" i="24"/>
  <c r="E126" i="24"/>
  <c r="D126" i="24"/>
  <c r="F112" i="24"/>
  <c r="E112" i="24"/>
  <c r="D112" i="24"/>
  <c r="F90" i="24"/>
  <c r="E90" i="24"/>
  <c r="D90" i="24"/>
  <c r="F70" i="24"/>
  <c r="E70" i="24"/>
  <c r="D70" i="24"/>
  <c r="F65" i="24"/>
  <c r="E65" i="24"/>
  <c r="D65" i="24"/>
  <c r="F30" i="24"/>
  <c r="E30" i="24"/>
  <c r="D30" i="24"/>
  <c r="F9" i="24"/>
  <c r="E9" i="24"/>
  <c r="D9" i="24"/>
  <c r="D8" i="24" l="1"/>
  <c r="F8" i="24"/>
  <c r="E915" i="21"/>
  <c r="F915" i="21"/>
  <c r="D915" i="21"/>
  <c r="E357" i="21"/>
  <c r="F357" i="21"/>
  <c r="D357" i="21"/>
  <c r="E145" i="21"/>
  <c r="F145" i="21"/>
  <c r="E130" i="21"/>
  <c r="F130" i="21"/>
  <c r="E119" i="21"/>
  <c r="F119" i="21"/>
  <c r="E110" i="21"/>
  <c r="F110" i="21"/>
  <c r="E98" i="21"/>
  <c r="F98" i="21"/>
  <c r="E93" i="21"/>
  <c r="F93" i="21"/>
  <c r="E9" i="21"/>
  <c r="F9" i="21"/>
  <c r="E53" i="21"/>
  <c r="F53" i="21"/>
  <c r="F905" i="21"/>
  <c r="E905" i="21"/>
  <c r="D905" i="21"/>
  <c r="F885" i="21"/>
  <c r="E885" i="21"/>
  <c r="D885" i="21"/>
  <c r="F880" i="21"/>
  <c r="E880" i="21"/>
  <c r="D880" i="21"/>
  <c r="F866" i="21"/>
  <c r="E866" i="21"/>
  <c r="D866" i="21"/>
  <c r="F859" i="21"/>
  <c r="E859" i="21"/>
  <c r="D859" i="21"/>
  <c r="F848" i="21"/>
  <c r="E848" i="21"/>
  <c r="D848" i="21"/>
  <c r="F824" i="21"/>
  <c r="E824" i="21"/>
  <c r="D824" i="21"/>
  <c r="F812" i="21"/>
  <c r="E812" i="21"/>
  <c r="D812" i="21"/>
  <c r="F809" i="21"/>
  <c r="E809" i="21"/>
  <c r="D809" i="21"/>
  <c r="F790" i="21"/>
  <c r="E790" i="21"/>
  <c r="D790" i="21"/>
  <c r="F774" i="21"/>
  <c r="E774" i="21"/>
  <c r="D774" i="21"/>
  <c r="F751" i="21"/>
  <c r="E751" i="21"/>
  <c r="D751" i="21"/>
  <c r="F747" i="21"/>
  <c r="E747" i="21"/>
  <c r="D747" i="21"/>
  <c r="F736" i="21"/>
  <c r="E736" i="21"/>
  <c r="D736" i="21"/>
  <c r="F725" i="21"/>
  <c r="E725" i="21"/>
  <c r="D725" i="21"/>
  <c r="F716" i="21"/>
  <c r="E716" i="21"/>
  <c r="D716" i="21"/>
  <c r="F704" i="21"/>
  <c r="E704" i="21"/>
  <c r="D704" i="21"/>
  <c r="F699" i="21"/>
  <c r="E699" i="21"/>
  <c r="D699" i="21"/>
  <c r="F659" i="21"/>
  <c r="E659" i="21"/>
  <c r="D659" i="21"/>
  <c r="F618" i="21"/>
  <c r="E618" i="21"/>
  <c r="D618" i="21"/>
  <c r="F611" i="21"/>
  <c r="E611" i="21"/>
  <c r="D611" i="21"/>
  <c r="F601" i="21"/>
  <c r="E601" i="21"/>
  <c r="D601" i="21"/>
  <c r="F581" i="21"/>
  <c r="E581" i="21"/>
  <c r="D581" i="21"/>
  <c r="F576" i="21"/>
  <c r="E576" i="21"/>
  <c r="D576" i="21"/>
  <c r="F562" i="21"/>
  <c r="E562" i="21"/>
  <c r="D562" i="21"/>
  <c r="F557" i="21"/>
  <c r="E557" i="21"/>
  <c r="D557" i="21"/>
  <c r="F546" i="21"/>
  <c r="E546" i="21"/>
  <c r="D546" i="21"/>
  <c r="F522" i="21"/>
  <c r="E522" i="21"/>
  <c r="D522" i="21"/>
  <c r="F510" i="21"/>
  <c r="E510" i="21"/>
  <c r="D510" i="21"/>
  <c r="F507" i="21"/>
  <c r="E507" i="21"/>
  <c r="D507" i="21"/>
  <c r="F488" i="21"/>
  <c r="E488" i="21"/>
  <c r="D488" i="21"/>
  <c r="F472" i="21"/>
  <c r="E472" i="21"/>
  <c r="D472" i="21"/>
  <c r="F449" i="21"/>
  <c r="E449" i="21"/>
  <c r="D449" i="21"/>
  <c r="F445" i="21"/>
  <c r="E445" i="21"/>
  <c r="D445" i="21"/>
  <c r="F434" i="21"/>
  <c r="E434" i="21"/>
  <c r="D434" i="21"/>
  <c r="F423" i="21"/>
  <c r="E423" i="21"/>
  <c r="D423" i="21"/>
  <c r="F414" i="21"/>
  <c r="E414" i="21"/>
  <c r="D414" i="21"/>
  <c r="F402" i="21"/>
  <c r="E402" i="21"/>
  <c r="D402" i="21"/>
  <c r="F397" i="21"/>
  <c r="E397" i="21"/>
  <c r="D397" i="21"/>
  <c r="F317" i="21"/>
  <c r="E317" i="21"/>
  <c r="D317" i="21"/>
  <c r="F310" i="21"/>
  <c r="E310" i="21"/>
  <c r="D310" i="21"/>
  <c r="F300" i="21"/>
  <c r="E300" i="21"/>
  <c r="D300" i="21"/>
  <c r="F280" i="21"/>
  <c r="E280" i="21"/>
  <c r="D280" i="21"/>
  <c r="F275" i="21"/>
  <c r="E275" i="21"/>
  <c r="D275" i="21"/>
  <c r="F261" i="21"/>
  <c r="E261" i="21"/>
  <c r="D261" i="21"/>
  <c r="D253" i="21"/>
  <c r="F242" i="21"/>
  <c r="E242" i="21"/>
  <c r="D242" i="21"/>
  <c r="F218" i="21"/>
  <c r="E218" i="21"/>
  <c r="D218" i="21"/>
  <c r="F206" i="21"/>
  <c r="E206" i="21"/>
  <c r="D206" i="21"/>
  <c r="F203" i="21"/>
  <c r="E203" i="21"/>
  <c r="D203" i="21"/>
  <c r="F184" i="21"/>
  <c r="E184" i="21"/>
  <c r="D184" i="21"/>
  <c r="F168" i="21"/>
  <c r="E168" i="21"/>
  <c r="D168" i="21"/>
  <c r="D145" i="21"/>
  <c r="F141" i="21"/>
  <c r="E141" i="21"/>
  <c r="D141" i="21"/>
  <c r="D130" i="21"/>
  <c r="D119" i="21"/>
  <c r="D110" i="21"/>
  <c r="D98" i="21"/>
  <c r="D93" i="21"/>
  <c r="D53" i="21"/>
  <c r="D9" i="21"/>
  <c r="D8" i="21" l="1"/>
  <c r="F8" i="21"/>
  <c r="E8" i="21"/>
  <c r="F617" i="21"/>
  <c r="D617" i="21"/>
  <c r="F316" i="21"/>
  <c r="D316" i="21"/>
  <c r="L23" i="20"/>
  <c r="K23" i="20"/>
  <c r="J23" i="20"/>
  <c r="I23" i="20"/>
  <c r="H23" i="20"/>
  <c r="G23" i="20"/>
  <c r="G13" i="20" s="1"/>
  <c r="F23" i="20"/>
  <c r="E23" i="20"/>
  <c r="E13" i="20" s="1"/>
  <c r="D23" i="20"/>
  <c r="C23" i="20"/>
  <c r="B23" i="20"/>
  <c r="L14" i="20"/>
  <c r="L13" i="20" s="1"/>
  <c r="K14" i="20"/>
  <c r="K13" i="20" s="1"/>
  <c r="J14" i="20"/>
  <c r="I14" i="20"/>
  <c r="H14" i="20"/>
  <c r="G14" i="20"/>
  <c r="F14" i="20"/>
  <c r="E14" i="20"/>
  <c r="D14" i="20"/>
  <c r="C14" i="20"/>
  <c r="B14" i="20"/>
  <c r="I13" i="20"/>
  <c r="F23" i="19"/>
  <c r="E23" i="19"/>
  <c r="D23" i="19"/>
  <c r="C23" i="19"/>
  <c r="B23" i="19"/>
  <c r="F14" i="19"/>
  <c r="E14" i="19"/>
  <c r="D14" i="19"/>
  <c r="C14" i="19"/>
  <c r="B14" i="19"/>
  <c r="B13" i="20" l="1"/>
  <c r="C13" i="20"/>
  <c r="D13" i="20"/>
  <c r="H13" i="20"/>
  <c r="J13" i="20"/>
  <c r="F13" i="20"/>
  <c r="C13" i="19"/>
  <c r="D13" i="19"/>
  <c r="F13" i="19"/>
  <c r="B13" i="19"/>
  <c r="E13" i="19"/>
  <c r="G23" i="18"/>
  <c r="F23" i="18"/>
  <c r="E23" i="18"/>
  <c r="D23" i="18"/>
  <c r="C23" i="18"/>
  <c r="C13" i="18" s="1"/>
  <c r="B23" i="18"/>
  <c r="G14" i="18"/>
  <c r="G13" i="18" s="1"/>
  <c r="F14" i="18"/>
  <c r="F13" i="18" s="1"/>
  <c r="E14" i="18"/>
  <c r="E13" i="18" s="1"/>
  <c r="D14" i="18"/>
  <c r="C14" i="18"/>
  <c r="B14" i="18"/>
  <c r="D13" i="18" l="1"/>
  <c r="B13" i="18"/>
  <c r="B14" i="17"/>
  <c r="L23" i="17"/>
  <c r="K23" i="17"/>
  <c r="J23" i="17"/>
  <c r="I23" i="17"/>
  <c r="H23" i="17"/>
  <c r="G23" i="17"/>
  <c r="F23" i="17"/>
  <c r="E23" i="17"/>
  <c r="D23" i="17"/>
  <c r="C23" i="17"/>
  <c r="B23" i="17"/>
  <c r="L14" i="17"/>
  <c r="L13" i="17" s="1"/>
  <c r="K14" i="17"/>
  <c r="J14" i="17"/>
  <c r="I14" i="17"/>
  <c r="H14" i="17"/>
  <c r="G14" i="17"/>
  <c r="F14" i="17"/>
  <c r="E14" i="17"/>
  <c r="D14" i="17"/>
  <c r="C14" i="17"/>
  <c r="I13" i="17" l="1"/>
  <c r="D13" i="17"/>
  <c r="K13" i="17"/>
  <c r="J13" i="17"/>
  <c r="G13" i="17"/>
  <c r="H13" i="17"/>
  <c r="E13" i="17"/>
  <c r="F13" i="17"/>
  <c r="C13" i="17"/>
  <c r="B13" i="17"/>
  <c r="H23" i="16" l="1"/>
  <c r="G23" i="16"/>
  <c r="F23" i="16"/>
  <c r="E23" i="16"/>
  <c r="D23" i="16"/>
  <c r="C23" i="16"/>
  <c r="B23" i="16"/>
  <c r="H14" i="16"/>
  <c r="H13" i="16" s="1"/>
  <c r="G14" i="16"/>
  <c r="G13" i="16" s="1"/>
  <c r="F14" i="16"/>
  <c r="E14" i="16"/>
  <c r="D14" i="16"/>
  <c r="C14" i="16"/>
  <c r="B14" i="16"/>
  <c r="E13" i="16" l="1"/>
  <c r="F13" i="16"/>
  <c r="D13" i="16"/>
  <c r="C13" i="16"/>
  <c r="B13" i="16"/>
</calcChain>
</file>

<file path=xl/sharedStrings.xml><?xml version="1.0" encoding="utf-8"?>
<sst xmlns="http://schemas.openxmlformats.org/spreadsheetml/2006/main" count="7362" uniqueCount="819">
  <si>
    <t>Доктори медицине, укупно</t>
  </si>
  <si>
    <t>Доктори медицине, општа медицина</t>
  </si>
  <si>
    <t>Доктори медицине, на специјализацији</t>
  </si>
  <si>
    <t>Доктори медицине, специјалисти</t>
  </si>
  <si>
    <t>Медицинске сестре - техничари</t>
  </si>
  <si>
    <t>Physicians, total</t>
  </si>
  <si>
    <t>Physicians, General Practitioners</t>
  </si>
  <si>
    <t>Physicians, In medical training</t>
  </si>
  <si>
    <t>Physicians, Specialists</t>
  </si>
  <si>
    <t>Nurses</t>
  </si>
  <si>
    <t>Психолози</t>
  </si>
  <si>
    <t>Psychologists</t>
  </si>
  <si>
    <t>Доктори стоматологије, укупно</t>
  </si>
  <si>
    <t>Доктори стоматологије</t>
  </si>
  <si>
    <t>Доктори стоматологије, на специјализацији</t>
  </si>
  <si>
    <t>Доктори стоматологије, специјалисти</t>
  </si>
  <si>
    <t>Стоматолошке сестре</t>
  </si>
  <si>
    <t>Зубни техничари</t>
  </si>
  <si>
    <t>Dentists, total</t>
  </si>
  <si>
    <t>Dentists, non-specialists</t>
  </si>
  <si>
    <t>Dentists, in specialist training</t>
  </si>
  <si>
    <t>Dentists, Specialists</t>
  </si>
  <si>
    <t>Dental asistants</t>
  </si>
  <si>
    <t>Dental technicians</t>
  </si>
  <si>
    <t>Дефектолози</t>
  </si>
  <si>
    <t>Логопеди</t>
  </si>
  <si>
    <t>Defectologists</t>
  </si>
  <si>
    <t>Speech therapists</t>
  </si>
  <si>
    <t/>
  </si>
  <si>
    <t xml:space="preserve">3. ЗДРАВСТВЕНА ЗАШТИТА НА ПРИМАРНОМ НИВОУ </t>
  </si>
  <si>
    <t xml:space="preserve">     PRIMARY HEALTH CARE SERVICE </t>
  </si>
  <si>
    <t xml:space="preserve">3.1. Здравствени радници у служби за здравствену заштиту одраслог становништва по окрузима, Република Србија, 2024.  </t>
  </si>
  <si>
    <t xml:space="preserve">          Medical staff in general practice services by district, Republic of Serbia, 2024</t>
  </si>
  <si>
    <t xml:space="preserve">3.4. Здравствени радници у служби за за здравствену заштиту деце и омладине по окрузима, Република Србија, 2024.  </t>
  </si>
  <si>
    <t xml:space="preserve">          Medical staff in children and youth health care services by district, Republic of Serbia, 2024</t>
  </si>
  <si>
    <t xml:space="preserve">3.10. Здравствени радници у служби за медицину рада по окрузима, Република Србија, 2024.  </t>
  </si>
  <si>
    <t xml:space="preserve">          Medical staff in оccupational health care services by district, Republic of Serbia, 2024</t>
  </si>
  <si>
    <t xml:space="preserve">3.13. Здравствени радници у служби за стоматолошку здравствену заштиту по окрузима, Република Србија, 2024.  </t>
  </si>
  <si>
    <t xml:space="preserve">          Medical staff in dental  health care services by district, Republic of Serbia, 2024</t>
  </si>
  <si>
    <t xml:space="preserve">3.7. Здравствени радници у служби за здравствену заштиту жена по окрузима, Република Србија, 2024.  </t>
  </si>
  <si>
    <t xml:space="preserve">          Medical staff in woman’s health care services by district, Republic of Serbia, 2024</t>
  </si>
  <si>
    <t>Посете у ординацији</t>
  </si>
  <si>
    <t>Кућне посете</t>
  </si>
  <si>
    <t>Систематски прегледи</t>
  </si>
  <si>
    <t>Контролни прегледи</t>
  </si>
  <si>
    <t>код лекара</t>
  </si>
  <si>
    <t>код осталих медицинских радника</t>
  </si>
  <si>
    <t>лекара</t>
  </si>
  <si>
    <t>осталих мед. радника</t>
  </si>
  <si>
    <t>свега</t>
  </si>
  <si>
    <t>од тога прве</t>
  </si>
  <si>
    <t>Office visits</t>
  </si>
  <si>
    <t>Home visits</t>
  </si>
  <si>
    <t>To doctors</t>
  </si>
  <si>
    <t>To other medical staff</t>
  </si>
  <si>
    <t>Doctors</t>
  </si>
  <si>
    <t>Other medical staff</t>
  </si>
  <si>
    <t>Sistematic check-ups</t>
  </si>
  <si>
    <t>Follow-up examinations</t>
  </si>
  <si>
    <t>Total</t>
  </si>
  <si>
    <t>Of which first v.</t>
  </si>
  <si>
    <t>3.2. Број посета у служби за здравствену заштиту одраслог становништва по окрузима, Република Србија, 2024.</t>
  </si>
  <si>
    <t xml:space="preserve">          Number of visits to general practice services by district, Republic of Serbia, 2024</t>
  </si>
  <si>
    <t xml:space="preserve">Посете код </t>
  </si>
  <si>
    <t>Остале посете</t>
  </si>
  <si>
    <t>психолога</t>
  </si>
  <si>
    <t>логопеда</t>
  </si>
  <si>
    <t>школама</t>
  </si>
  <si>
    <t>школским кухињама</t>
  </si>
  <si>
    <t>Visits to</t>
  </si>
  <si>
    <t>Other visits</t>
  </si>
  <si>
    <t>Systematic check-ups</t>
  </si>
  <si>
    <t>Folow-up examinations</t>
  </si>
  <si>
    <t>Psyhologist</t>
  </si>
  <si>
    <t>Speech terapist</t>
  </si>
  <si>
    <t>To schools</t>
  </si>
  <si>
    <t>To school kitchens</t>
  </si>
  <si>
    <t>3.5. Број посета у служби за здравствену заштиту деце и омладине по окрузима, Република Србија, 2024.</t>
  </si>
  <si>
    <t xml:space="preserve">          Number of visits to children and youth health care services by district, Republic of Serbia, 2024</t>
  </si>
  <si>
    <t>3.8. Број посета у служби за здравствену заштиту жена по окрузима, Република Србија, 2024.</t>
  </si>
  <si>
    <t xml:space="preserve">          Number of visits to woman’s health care services by district, Republic of Serbia, 2024</t>
  </si>
  <si>
    <t>Посете</t>
  </si>
  <si>
    <t>Серијски прегледи</t>
  </si>
  <si>
    <t>Извршени радови</t>
  </si>
  <si>
    <t>пломбирани зуби</t>
  </si>
  <si>
    <t>хируршке интервенције</t>
  </si>
  <si>
    <t>протетски радови</t>
  </si>
  <si>
    <t>ортодонција</t>
  </si>
  <si>
    <t>лечење меких ткива</t>
  </si>
  <si>
    <t>без лечења</t>
  </si>
  <si>
    <t>са лечењем</t>
  </si>
  <si>
    <t>извађени зуби</t>
  </si>
  <si>
    <t>остале интервенције</t>
  </si>
  <si>
    <t>покретне протезе</t>
  </si>
  <si>
    <t>фиксне протезе</t>
  </si>
  <si>
    <t>Visits</t>
  </si>
  <si>
    <t>Serial examinations</t>
  </si>
  <si>
    <t>Work performed</t>
  </si>
  <si>
    <t>Fillings</t>
  </si>
  <si>
    <t>Surgical interventions</t>
  </si>
  <si>
    <t>Prosthodontic work</t>
  </si>
  <si>
    <t>Orthodontic work</t>
  </si>
  <si>
    <t>Soft tissue treatment</t>
  </si>
  <si>
    <t>No treatment</t>
  </si>
  <si>
    <t>With treatment</t>
  </si>
  <si>
    <t>Extracted teeth</t>
  </si>
  <si>
    <t>Other interventions</t>
  </si>
  <si>
    <t>Movable dentures</t>
  </si>
  <si>
    <t>Fixed dentures</t>
  </si>
  <si>
    <t>3.11. Број посета у служби за медицину рада по окрузима, Република Србија, 2024.</t>
  </si>
  <si>
    <t xml:space="preserve">          Number of visits to оccupational health care services by district, Republic of Serbia, 2024</t>
  </si>
  <si>
    <t>3.14. Број посета у служби за стоматолошку здравствену заштиту по окрузима, Република Србија, 2024.</t>
  </si>
  <si>
    <t xml:space="preserve">         Number of visits to dental  health care services by district, Republic of Serbia, 2024</t>
  </si>
  <si>
    <t>I</t>
  </si>
  <si>
    <t>A00 - B99</t>
  </si>
  <si>
    <t>Шигелоза/Shigellosis</t>
  </si>
  <si>
    <t>A03</t>
  </si>
  <si>
    <t>Амебијаза/Amoebiasis</t>
  </si>
  <si>
    <t>A06</t>
  </si>
  <si>
    <t>Други гастроентеритис и колитис инфективног или неозначеног порекла/Diarrhoea and gastroenteritis of presumed infectious origin</t>
  </si>
  <si>
    <t>A09</t>
  </si>
  <si>
    <t>Друге заразне болести/Other intestinal infectious diseases</t>
  </si>
  <si>
    <t>A02, A04-A05, A07-A08</t>
  </si>
  <si>
    <t>Туберкулоза плућа/Respiratory tuberculosis</t>
  </si>
  <si>
    <t>A15-A16</t>
  </si>
  <si>
    <t>Туберкулоза осталих органа/Other tuberculosis</t>
  </si>
  <si>
    <t>A17-A19</t>
  </si>
  <si>
    <t>Бруцелоза/Brucellosis</t>
  </si>
  <si>
    <t>A23</t>
  </si>
  <si>
    <t>Порођајни тетанус и други тетанус/Other tetanus</t>
  </si>
  <si>
    <t>A34-A35</t>
  </si>
  <si>
    <t>Велики кашаљ/Whooping cough</t>
  </si>
  <si>
    <t>A37</t>
  </si>
  <si>
    <t>Инфекција узрокована менингококом/Meningococcal infection</t>
  </si>
  <si>
    <t>A39</t>
  </si>
  <si>
    <t>Сепса/Sepsis</t>
  </si>
  <si>
    <t>A40-A41</t>
  </si>
  <si>
    <t>Друге бактеријске болести/Other bacterial diseases</t>
  </si>
  <si>
    <t>A21-A22, A24-A28, A31-A32, A38, A42-A49</t>
  </si>
  <si>
    <t>Урођени сифилис/Congenital syphilis</t>
  </si>
  <si>
    <t>A50</t>
  </si>
  <si>
    <t>Свежи сифилис/Early syphilis</t>
  </si>
  <si>
    <t>A51</t>
  </si>
  <si>
    <t>Други сифилис/Other syphilis</t>
  </si>
  <si>
    <t>A52-A53</t>
  </si>
  <si>
    <t>Инфекција гонококом/Gonococcal infection</t>
  </si>
  <si>
    <t>A54</t>
  </si>
  <si>
    <t>Полне инфекције узроковане хламидијом/Sexually transmitted chlamydial diseases</t>
  </si>
  <si>
    <t>A55,A56</t>
  </si>
  <si>
    <t>Друге инфекције претежно пренете полним односом/Other infections with a predominantly sexual mode of transmission</t>
  </si>
  <si>
    <t>A57-A64</t>
  </si>
  <si>
    <t>Повратна грозница/Relapsing fevers</t>
  </si>
  <si>
    <t>A68</t>
  </si>
  <si>
    <t>Акутна дечја парализа/Acute poliomyelitis</t>
  </si>
  <si>
    <t>A80</t>
  </si>
  <si>
    <t>Запаљење мозга узроковано вирусима/Viral encephalitis</t>
  </si>
  <si>
    <t>A83-A86</t>
  </si>
  <si>
    <t>Друге артроподне вирусне грознице и вирусне хеморагијске грознице/Other arthropod-borne viral fevers and viral haemorrhagic fevers</t>
  </si>
  <si>
    <t>A90-A94,A96-A99</t>
  </si>
  <si>
    <t>Инфекције узроковане херпес вирусом, узрочник Herpes simplex/Herpesviral infections</t>
  </si>
  <si>
    <t>B00</t>
  </si>
  <si>
    <t>Варичела (Oвчије богиње) и Херпес зостер/Varicella and zoster</t>
  </si>
  <si>
    <t>B01-B02</t>
  </si>
  <si>
    <t>Морбили (Mале богиње)/Measles</t>
  </si>
  <si>
    <t>B05</t>
  </si>
  <si>
    <t>Рубеола (Црвенка)/Rubella</t>
  </si>
  <si>
    <t>B06</t>
  </si>
  <si>
    <t>Акутно запаљење јетре узроковано вирусом Б/Acute hepatitis B</t>
  </si>
  <si>
    <t>B16</t>
  </si>
  <si>
    <t>Друга вирусна жутица/Other viral hepatitis</t>
  </si>
  <si>
    <t>B15,B17-B19</t>
  </si>
  <si>
    <t>Сида/Human immunodeficiency virus
[HIV] disease</t>
  </si>
  <si>
    <t>B20-B24</t>
  </si>
  <si>
    <t>Паротитис (Заушке)/Mumps</t>
  </si>
  <si>
    <t>B26</t>
  </si>
  <si>
    <t>Друге вирусне болести/Other viral diseases</t>
  </si>
  <si>
    <t>A81, A87-A89, B03-B04, B07-B09, B25, B27-B34</t>
  </si>
  <si>
    <t>Микозе – гљивична обољења/Mycoses</t>
  </si>
  <si>
    <t>B35-B49</t>
  </si>
  <si>
    <t>Маларија/Malaria</t>
  </si>
  <si>
    <t>B50-B54</t>
  </si>
  <si>
    <t>Лајшманијаза/Leishmaniasis</t>
  </si>
  <si>
    <t>B55</t>
  </si>
  <si>
    <t>Трипанозомијаза/Trypanosomiasis</t>
  </si>
  <si>
    <t>B56- B57</t>
  </si>
  <si>
    <t>Остале болести узроковане метиљима/Other fluke infections</t>
  </si>
  <si>
    <t>B66</t>
  </si>
  <si>
    <t>Ехинококоза/Echinococcosis</t>
  </si>
  <si>
    <t>B67</t>
  </si>
  <si>
    <t>Филаријаза/Filariasis</t>
  </si>
  <si>
    <t>B74</t>
  </si>
  <si>
    <t>Анкилостомијаза/Hookworm diseases</t>
  </si>
  <si>
    <t>B76</t>
  </si>
  <si>
    <t>Друге хелминтијазе/Other helminthiases</t>
  </si>
  <si>
    <t>B68-B71, B75, B77-B83</t>
  </si>
  <si>
    <t>Последице туберкулозе/Sequelae of tuberculosis</t>
  </si>
  <si>
    <t>B90</t>
  </si>
  <si>
    <t>Последице дечје парализе/Sequelae of poliomyelitis</t>
  </si>
  <si>
    <t>B91</t>
  </si>
  <si>
    <t>Дуге заразне болести и паразитарне болести/Other infectious and parasitic diseases</t>
  </si>
  <si>
    <t>A65-A67, A69-A70, A74, A77-A79, B58-B64, B85-B89, B94, B99</t>
  </si>
  <si>
    <t>II</t>
  </si>
  <si>
    <t>C00 - D48</t>
  </si>
  <si>
    <t>Злоћудни тумори усне, уста и ждрела/Malignant neoplasm of lip, oral cavity and pharynx</t>
  </si>
  <si>
    <t>C00-C14</t>
  </si>
  <si>
    <t>Злоћудни тумор једњака/Malignant neoplasm of oesophagus</t>
  </si>
  <si>
    <t>C15</t>
  </si>
  <si>
    <t>Злоћудни тумор желуца/Malignant neoplasm of stomach</t>
  </si>
  <si>
    <t>C16</t>
  </si>
  <si>
    <t>Злоћудни тумор дебелог црева/Malignant neoplasm of colon</t>
  </si>
  <si>
    <t>C18</t>
  </si>
  <si>
    <t>Злоћудни тумори ректосигмоидног споја дебелог црева, чмара и чмарног канала/Malignant neoplasm of rectosigmoid
junction, rectum, anus and anal canal</t>
  </si>
  <si>
    <t>C19-C21</t>
  </si>
  <si>
    <t>Злоћудни тумор јетре и интрахепатичних жучних канала/Malignant neoplasm of liver and
intrahepatic bile ducts</t>
  </si>
  <si>
    <t>C22</t>
  </si>
  <si>
    <t>Злоћудни тумор панкреаса/Malignant neoplasm of pancreas</t>
  </si>
  <si>
    <t>C25</t>
  </si>
  <si>
    <t>Други злоћудни тумори органа за варење/Other malignant neoplasms of digestive organs</t>
  </si>
  <si>
    <t>C17,C23-C24,C26</t>
  </si>
  <si>
    <t>Злоћудни тумор гркљана/Malignant neoplasms of larynx</t>
  </si>
  <si>
    <t>C32</t>
  </si>
  <si>
    <t>Злоћудни тумор душника, душница и плућа/Malignant neoplasm of trachea, bronchus and lung</t>
  </si>
  <si>
    <t>C33-C34</t>
  </si>
  <si>
    <t>Други злоћудни тумори органа за дисање и органа грудне дупље/Other malignant neoplasms of respiratory
and intrathoracic organs</t>
  </si>
  <si>
    <t>C30-C31,C37-C39</t>
  </si>
  <si>
    <t>Злоћудни тумори кости и зглобне хрскавице/Malignant neoplasm of bone and
articular cartilage</t>
  </si>
  <si>
    <t>C40-C41</t>
  </si>
  <si>
    <t>Меланом – црни злоћудни тумор коже/Malignant melanoma of skin</t>
  </si>
  <si>
    <t>C43</t>
  </si>
  <si>
    <t>Остали злоћудни тумори коже/Other malignant neoplasms of skin</t>
  </si>
  <si>
    <t>C44</t>
  </si>
  <si>
    <t>Злоћудни тумори везивног и меког ткива/Malignant neoplasms of mesothelial
and soft tissue</t>
  </si>
  <si>
    <t>C45-C49</t>
  </si>
  <si>
    <t>Злоћудни тумор дојке/Malignant neoplasm of breast</t>
  </si>
  <si>
    <t>C50</t>
  </si>
  <si>
    <t>Злоћудни тумор грлића материце/Malignant neoplasm of cervix uteri</t>
  </si>
  <si>
    <t>C53</t>
  </si>
  <si>
    <t>Злоћудни тумор тела и неозначеног дела материце/Malignant neoplasm of other and unspecified parts of uterus</t>
  </si>
  <si>
    <t>C54-C55</t>
  </si>
  <si>
    <t>Други злоћудни тумори женских полних органа/Other malignant neoplasms of
female genital organs</t>
  </si>
  <si>
    <t>C51-C52,C56-C58</t>
  </si>
  <si>
    <t>Злоћудни тумор простате/Malignant neoplasm of prostate</t>
  </si>
  <si>
    <t>C61</t>
  </si>
  <si>
    <t>Други злоћудни тумори мушких полних органа/Other malignant neoplasms of male
genital organs</t>
  </si>
  <si>
    <t>C60,C62-C63</t>
  </si>
  <si>
    <t>Злоћудни тумор мокраћне бешике/Malignant neoplasm of bladder</t>
  </si>
  <si>
    <t>C67</t>
  </si>
  <si>
    <t>Други злоћудни тумори система за мокрење/Other malignant neoplasms of urinary tract</t>
  </si>
  <si>
    <t>C64-C66,C68</t>
  </si>
  <si>
    <t>Злоћудни тумор ока и припојака ока/Malignant neoplasm of eye and adnexa</t>
  </si>
  <si>
    <t>C69</t>
  </si>
  <si>
    <t>Злоћудни тумор мозга/Malignant neoplasm of brain</t>
  </si>
  <si>
    <t>C71</t>
  </si>
  <si>
    <t>Злоћудни тумори других делова централног нервног система/Malignant neoplasm of other parts of
central nervous system</t>
  </si>
  <si>
    <t>C70,C72</t>
  </si>
  <si>
    <t>Други секундарни, злоћудни тумори неозначених и разних локализација/Malignant neoplasm of other, ill–defined,
secondary, unspecified and multiple sites</t>
  </si>
  <si>
    <t>C73-C80,C97</t>
  </si>
  <si>
    <t>Хочкинова болест – злоћудни тумор лимфног ткива/Hodgkin disease</t>
  </si>
  <si>
    <t>C81</t>
  </si>
  <si>
    <t>Не-Хочкинови лимфоми/Non-Hodgkin lymphoma</t>
  </si>
  <si>
    <t>C82-C85</t>
  </si>
  <si>
    <t>Леукемија/Leukaemia</t>
  </si>
  <si>
    <t>C91-C95</t>
  </si>
  <si>
    <t>Други злоћудни тумори лимфне жлезде, крвне лозе и сродног ткива/Other malignant neoplasms of lymphoid,
haematopoietic and related tissue</t>
  </si>
  <si>
    <t>C88-C90,C96</t>
  </si>
  <si>
    <t>Карцином „ин ситу“ грлића материце/Carcinoma in situ of cervix uteri</t>
  </si>
  <si>
    <t>D06</t>
  </si>
  <si>
    <t>Младеж и други доброћудни тумори коже/Benign neoplasm of skin</t>
  </si>
  <si>
    <t>D22-D23</t>
  </si>
  <si>
    <t>Доброћудни тумор дојке/Benign neoplasm of breast</t>
  </si>
  <si>
    <t>D24</t>
  </si>
  <si>
    <t>Тумор глатког мишића материце/Leiomyoma of uterus</t>
  </si>
  <si>
    <t>D25</t>
  </si>
  <si>
    <t>Доброћудни тумор јајника/Benign neoplasm of ovary</t>
  </si>
  <si>
    <t>D27</t>
  </si>
  <si>
    <t>Доброћудни тумор мокраћних органа/Benign neoplasm of urinary organs</t>
  </si>
  <si>
    <t>D30</t>
  </si>
  <si>
    <t>Доброћудни тумор мозга и других делова централног нервног система/Benign neoplasm of brain and other parts
of central nervous system</t>
  </si>
  <si>
    <t>D33</t>
  </si>
  <si>
    <t>Доброћудни тумори, други тумори "ин ситу"и тумори неизвесног и непознатог исхода/Other in situ and benign neoplasms and neoplasms of uncertain and unknown behaviour</t>
  </si>
  <si>
    <t>D00-D05, D07-D21, D26, D28-D29, D31-D32, D34-D48</t>
  </si>
  <si>
    <t>III</t>
  </si>
  <si>
    <t>D50 - D89</t>
  </si>
  <si>
    <t>Анемија узрокована недостатком гвожђа/Iron deficiency anaemia</t>
  </si>
  <si>
    <t>D50</t>
  </si>
  <si>
    <t>Друге слабокрвности/Other anaemias</t>
  </si>
  <si>
    <t>D51-D64</t>
  </si>
  <si>
    <t>Хеморагијска стања и друге болести крви и крвотворних органа/Haemorrhagic conditions and other diseases of blood and blood-forming organs</t>
  </si>
  <si>
    <t>D65-D77</t>
  </si>
  <si>
    <t>Одређени поремећаји имунитета/Certain disorders involving the immune mechanism</t>
  </si>
  <si>
    <t>D80-D89</t>
  </si>
  <si>
    <t>IV</t>
  </si>
  <si>
    <t>E00 - E90</t>
  </si>
  <si>
    <t>Поремећаји штитасте жлезде услед недостатка јода/Iodine-deficiency-related thyroid disorders</t>
  </si>
  <si>
    <t>E00-E02</t>
  </si>
  <si>
    <t>Тиреотоксикоза – повећана функција штитасте жлезде/Thyrotoxicosis</t>
  </si>
  <si>
    <t>E05</t>
  </si>
  <si>
    <t>Други поремећаји штитасте жлезде/Other disorders of thyroid</t>
  </si>
  <si>
    <t>E03-E04,E06-E07</t>
  </si>
  <si>
    <t>Шећерна болест/Diabetes mellitus</t>
  </si>
  <si>
    <t>E10-E14</t>
  </si>
  <si>
    <t>Потхрањеност/Malnutrition</t>
  </si>
  <si>
    <t>E40-E46</t>
  </si>
  <si>
    <t>Авитаминоза А/Vitamin A deficiency</t>
  </si>
  <si>
    <t>E50</t>
  </si>
  <si>
    <t>Недостаци других витамина/Other vitamin deficiencies</t>
  </si>
  <si>
    <t>E51-E56</t>
  </si>
  <si>
    <t>Последице потхрањености и други недостаци хранљивих материја/Sequelae of malnutrition and other nutritional deficiencies</t>
  </si>
  <si>
    <t>E64</t>
  </si>
  <si>
    <t>Општа гојазност/Obesity</t>
  </si>
  <si>
    <t>E66</t>
  </si>
  <si>
    <t>Смањење количине воде и запремине крви/Volume depletion</t>
  </si>
  <si>
    <t>E86</t>
  </si>
  <si>
    <t>Други поремећаји жлезда са унуташњим лучењем, исхране и метаболизма/Other endocrine, nutritional and metabolic disorders</t>
  </si>
  <si>
    <t>E15-E35, E58-E63, E65, E67-E85, E87-E90</t>
  </si>
  <si>
    <t>V</t>
  </si>
  <si>
    <t>F00 - F99</t>
  </si>
  <si>
    <t>Деменција/Dementia</t>
  </si>
  <si>
    <t>F00-F03</t>
  </si>
  <si>
    <t>Душевни поремећај и поремећаји понашања због употребе алкохола/Mental and behavioural disorders due to use of alcohol</t>
  </si>
  <si>
    <t>F10</t>
  </si>
  <si>
    <t>Душевни поремећаји и поремећаји понашања узроковани употребом других психоактивних супстанци/ Mental and behavioural disorders due to
other psychoactive substance use</t>
  </si>
  <si>
    <t>F11-F19</t>
  </si>
  <si>
    <t>Схизофренија, схизиотипски поремећаји, суманути поремећаји/Schizophrenia, schizotypal, and delusional disorders</t>
  </si>
  <si>
    <t>F20-F29</t>
  </si>
  <si>
    <t>Поремећаји расположења (афективни поремећаји)/Mood [affective] disorders</t>
  </si>
  <si>
    <t>F30-F39</t>
  </si>
  <si>
    <t>Неуротски, стресогени и телесно манифестни поремећаји/Neurotic, stress-related, and somatoform disorders</t>
  </si>
  <si>
    <t>F40-F48</t>
  </si>
  <si>
    <t>Душевна заосталост/Mental retardation</t>
  </si>
  <si>
    <t>F70-F79</t>
  </si>
  <si>
    <t>Други душевни поремећаји и поремећаји понашања/Other mental and behavioural disorders</t>
  </si>
  <si>
    <t>F04-F09, F50-F69, F80-F99</t>
  </si>
  <si>
    <t>VI</t>
  </si>
  <si>
    <t>G00 - G99</t>
  </si>
  <si>
    <t>Запаљенске болести централног нервног система/Inflammatory diseases of the central nervous system</t>
  </si>
  <si>
    <t>G00-G09</t>
  </si>
  <si>
    <t>Паркинсонова болест/Parkinson disease</t>
  </si>
  <si>
    <t>G20</t>
  </si>
  <si>
    <t>Алцхајмерова болест/Alzheimer disease</t>
  </si>
  <si>
    <t>G30</t>
  </si>
  <si>
    <t>Мултипла склероза/Multiple sclerosis</t>
  </si>
  <si>
    <t>G35</t>
  </si>
  <si>
    <t>Епилепсија/Epilepsy</t>
  </si>
  <si>
    <t>G40-G41</t>
  </si>
  <si>
    <t>Мигрена и друге главобоље/Migraine and other headache syndromes</t>
  </si>
  <si>
    <t>G43-G44</t>
  </si>
  <si>
    <t>Пролазни церебрални исхемијски напади и сродни синдроми/Transient cerebral ischaemic attacks and related syndromes</t>
  </si>
  <si>
    <t>G45</t>
  </si>
  <si>
    <t>Поремећаји живаца, коренова и снопова живаца/Nerve, nerve root and plexus disorders</t>
  </si>
  <si>
    <t>G50-G59</t>
  </si>
  <si>
    <t>Мождана парализа и други синдроми парализе/Cerebral palsy and other paralytic syndromes</t>
  </si>
  <si>
    <t>G80-G83</t>
  </si>
  <si>
    <t>Друге болести нервног система/Other diseases of the nervous system</t>
  </si>
  <si>
    <t>G10-G13,G21-G26, G31-G32, G36-G37, G46-G47, G60-G73. G90-G99</t>
  </si>
  <si>
    <t>VII</t>
  </si>
  <si>
    <t>H00 - H59</t>
  </si>
  <si>
    <t>Болести капка ока/Inflammation of eyelid</t>
  </si>
  <si>
    <t>H00-H01</t>
  </si>
  <si>
    <t>Болести вежњаче ока/Conjunctivitis and other disorders of conjunctiva</t>
  </si>
  <si>
    <t>H10-H13</t>
  </si>
  <si>
    <t>Болести беоњаче и рожњаче/Keratitis and other disorders of sclera and cornea</t>
  </si>
  <si>
    <t>H15-H19</t>
  </si>
  <si>
    <t>Катаракта и остале болести сочива/Cataract and other disorders of lens</t>
  </si>
  <si>
    <t>H25-H28</t>
  </si>
  <si>
    <t>Одлубљење мрежњаче и расцеп мрежњаче/Retinal detachments and breaks</t>
  </si>
  <si>
    <t>H33</t>
  </si>
  <si>
    <t>Глауком/Glaucoma</t>
  </si>
  <si>
    <t>H40-H42</t>
  </si>
  <si>
    <t>Разрокост/Strabismus</t>
  </si>
  <si>
    <t>H49-H50</t>
  </si>
  <si>
    <t>Поремећаји преламања светлости и поремећаји прилагођавања ока/Disorders of refraction and accommodation</t>
  </si>
  <si>
    <t>H52</t>
  </si>
  <si>
    <t>Оштећење вида укључујући слепило (бинокуларно или монокуларно)/Blindness and low vision</t>
  </si>
  <si>
    <t>H54</t>
  </si>
  <si>
    <t>Други поремећаји ока и припојака ока/Other diseases of the eye and adnexa</t>
  </si>
  <si>
    <t>H02-H06, H20-H22, H30-H32, H34-H36, H43-H48, H51,H53, H55-H59</t>
  </si>
  <si>
    <t>VIII</t>
  </si>
  <si>
    <t>H60 - H95</t>
  </si>
  <si>
    <t>Болести средњег ува и болести мастоиднног наставка/Otitis media and other disorders of middle ear and mastoid</t>
  </si>
  <si>
    <t>H65-H75</t>
  </si>
  <si>
    <t>Губитак слуха/Hearing loss</t>
  </si>
  <si>
    <t>H90-H91</t>
  </si>
  <si>
    <t>Остале болести ува и болести мастоидног наставка/Other diseases of the ear and mastoid process</t>
  </si>
  <si>
    <t>H60-H62,H80-H83,H92-H95</t>
  </si>
  <si>
    <t>IX</t>
  </si>
  <si>
    <t>I00 - I99</t>
  </si>
  <si>
    <t>Акутна реуматска грозница/Acute rheumatic fever</t>
  </si>
  <si>
    <t>I00-I02</t>
  </si>
  <si>
    <t>Хроничне реуматске болести срца/Chronic rheumatic heart disease</t>
  </si>
  <si>
    <t>I05-I09</t>
  </si>
  <si>
    <t>Повишен крвни притисак, непознатог порекла/Essential (primary) hypertension</t>
  </si>
  <si>
    <t>I10</t>
  </si>
  <si>
    <t>Друге болести узроковане повишеним крвним притиском/Other hypertensive diseases</t>
  </si>
  <si>
    <t>I11-I15</t>
  </si>
  <si>
    <t>Акутни инфаркт миокарда/Acute myocardial infarction</t>
  </si>
  <si>
    <t>I21-I22</t>
  </si>
  <si>
    <t>Друге исхемијске болести срца/Other ischaemic heart diseases</t>
  </si>
  <si>
    <t>I20,I23-I25</t>
  </si>
  <si>
    <t>Плућна емболија/Pulmonary embolism</t>
  </si>
  <si>
    <t>I26</t>
  </si>
  <si>
    <t>Поремећаји спроводног система срца и остали поремећаји ритма срца/Conduction disorders and cardiac arrhythmias</t>
  </si>
  <si>
    <t>I44-I49</t>
  </si>
  <si>
    <t>Срчана инсуфицијенција/Heart failure</t>
  </si>
  <si>
    <t>I50</t>
  </si>
  <si>
    <t>Друге болести срца/Other heart diseases</t>
  </si>
  <si>
    <t>I27-I43,I51-i52</t>
  </si>
  <si>
    <t>Крварења у мозгу/Intracranial haemorrhage</t>
  </si>
  <si>
    <t>I60-I62</t>
  </si>
  <si>
    <t>Инфаркт мозга/Cerebral infarction</t>
  </si>
  <si>
    <t>I63</t>
  </si>
  <si>
    <t>Апоплексија - Мождана кап/Stroke, not specified as haemorrhage
or infarction</t>
  </si>
  <si>
    <t>I64</t>
  </si>
  <si>
    <t>Остале болести крвних судова мозга/Other cerebrovascular diseases</t>
  </si>
  <si>
    <t>I65-I69</t>
  </si>
  <si>
    <t>Атеросклероза – закречавање великих крвних судова/Atherosclerosis</t>
  </si>
  <si>
    <t>I70</t>
  </si>
  <si>
    <t>Друге болести периферних крвних судова/Other peripheral vascular diseases</t>
  </si>
  <si>
    <t>I73</t>
  </si>
  <si>
    <t>Емболија и тромбоза артерија/Arterial embolism and thrombosis</t>
  </si>
  <si>
    <t>I74</t>
  </si>
  <si>
    <t>Остале болести артерија, артериола и капилара/Other diseases of arteries, arterioles and
capillaries</t>
  </si>
  <si>
    <t>I71-I72,I77-I79</t>
  </si>
  <si>
    <t>Запаљење вена, запаљење вена са стварањем крвног угрушка, зачепљење вена и стварање крвног угрушка/Phlebitis, thrombophlebitis, venous embolism and thrombosis</t>
  </si>
  <si>
    <t>I80-I82</t>
  </si>
  <si>
    <t>Проширене вене ногу/Varicose veins of lower extremities</t>
  </si>
  <si>
    <t>I83</t>
  </si>
  <si>
    <t>Хемороиди/Hemorrhoids</t>
  </si>
  <si>
    <t>I84</t>
  </si>
  <si>
    <t>Остале болести система крвотока/Other diseases of the circulatory system</t>
  </si>
  <si>
    <t>I85-I99</t>
  </si>
  <si>
    <t>X</t>
  </si>
  <si>
    <t>БОЛЕСТИ СИСТЕМА ЗА ДИСАЊЕ/Diseases of the respiratory system</t>
  </si>
  <si>
    <t>J00 - J99</t>
  </si>
  <si>
    <t>Акутно запаљење ждрела, синуса и крајника/Acute pharyngitis and acute tonsillitis</t>
  </si>
  <si>
    <t>J02-J03</t>
  </si>
  <si>
    <t>Акутно запаљење гркљана и акутно запаљење душника/Acute laryngitis and tracheitis</t>
  </si>
  <si>
    <t>J04</t>
  </si>
  <si>
    <t>Акутна инфекција горњих респираторних путева/Other acute upper respiratory infections</t>
  </si>
  <si>
    <t>J00-J01,J05-J06</t>
  </si>
  <si>
    <t>Грип/Influenza</t>
  </si>
  <si>
    <t>J10-J11</t>
  </si>
  <si>
    <t>Запаљење плућа/Pneumonia</t>
  </si>
  <si>
    <t>J12-J18</t>
  </si>
  <si>
    <t>Акутни бронхитис и акутни бронхиолитис/Acute bronchitis and acute bronchiolitis</t>
  </si>
  <si>
    <t>J20-J21</t>
  </si>
  <si>
    <t>Хронично запаљење синуса/Chronic sinusitis</t>
  </si>
  <si>
    <t>J32</t>
  </si>
  <si>
    <t>Остале болести носа и синуса носа/Other diseases of nose and nasal sinuses</t>
  </si>
  <si>
    <t>J30-J31,J33-J34</t>
  </si>
  <si>
    <t>Хроничне болести крајника и трећег крајника/Chronic disease of tonsils and adenoids</t>
  </si>
  <si>
    <t>J35</t>
  </si>
  <si>
    <t>Остале болести горњег дела система за дисање/Other diseases of upper respiratory tract</t>
  </si>
  <si>
    <t>J36-J39</t>
  </si>
  <si>
    <t>Запаљења душница, емфизем и друге обструктивне болести плућа/Bronchitis, emphysema and other chronic obstructive pulmonary diseases</t>
  </si>
  <si>
    <t>J40-J44</t>
  </si>
  <si>
    <t>Астма/Asthma</t>
  </si>
  <si>
    <t>J45-J46</t>
  </si>
  <si>
    <t>Бронхиектазија/Bronchiectasis</t>
  </si>
  <si>
    <t>J47</t>
  </si>
  <si>
    <t>Пнеумокониоза/Pneumoconiosis</t>
  </si>
  <si>
    <t>J60-J65</t>
  </si>
  <si>
    <t>Остале болести система за дисање/Other diseases of the respiratory system</t>
  </si>
  <si>
    <t>J22,J66-J99</t>
  </si>
  <si>
    <t>XI</t>
  </si>
  <si>
    <t>БОЛЕСТИ СИСТЕМА ЗА ВАРЕЊЕ/Diseases of the digestive system</t>
  </si>
  <si>
    <t>K00 - K93</t>
  </si>
  <si>
    <t>Каријес – квар зуба/Dental caries</t>
  </si>
  <si>
    <t>K02</t>
  </si>
  <si>
    <t>Друге болести зуба и потпорних структура/Other disorders of teeth and supporting structures</t>
  </si>
  <si>
    <t>K00-K01,K03-K08</t>
  </si>
  <si>
    <t>Остале болести усне дупље, пљувачних жлезда и вилица/Other diseases of the oral cavity, salivary glands and jaws</t>
  </si>
  <si>
    <t>K09-K14</t>
  </si>
  <si>
    <t>Чир желуца, чир дванаестопалачног црева/Gastric and duodenal ulcer</t>
  </si>
  <si>
    <t>K25-K27</t>
  </si>
  <si>
    <t>Запаљење желуца и дванаестопалачног црева/Gastritis and duodenitis</t>
  </si>
  <si>
    <t>K29</t>
  </si>
  <si>
    <t>Друге болести једњака, желуца и дванаестопалачног црева/Other diseases of oesophagus, stomach and duodenum</t>
  </si>
  <si>
    <t>K20-K23,K28,K30-K31</t>
  </si>
  <si>
    <t>Болести слепог црева/Diseases of appendix</t>
  </si>
  <si>
    <t>K35-K38</t>
  </si>
  <si>
    <t>Препонска кила/Inguinal hernia</t>
  </si>
  <si>
    <t>K40</t>
  </si>
  <si>
    <t>Остале киле/Other hernia</t>
  </si>
  <si>
    <t>K41-K46</t>
  </si>
  <si>
    <t>Кронова болест и улцерозни колитис/Crohn disease and ulcerative colitis</t>
  </si>
  <si>
    <t>K50-K51</t>
  </si>
  <si>
    <t>Паралитички завезано црево и зачепљење црева, без киле/Paralytic ileus and intestinal obstruction without hernia</t>
  </si>
  <si>
    <t>K56</t>
  </si>
  <si>
    <t>Дивертикулоза – врећаста проширења црева/Diverticular disease of intestine</t>
  </si>
  <si>
    <t>K57</t>
  </si>
  <si>
    <t>Остале болести црева и потрбушице/Other diseases of intestines and peritoneum</t>
  </si>
  <si>
    <t>K52-K55,K58-K67</t>
  </si>
  <si>
    <t>Болест јетре узрокована алкохолом/Alcoholic liver disease</t>
  </si>
  <si>
    <t>K70</t>
  </si>
  <si>
    <t>Остале болести јетре/Other diseases of liver</t>
  </si>
  <si>
    <t>K71-K77</t>
  </si>
  <si>
    <t>Камен у жучној кеси и запаљење жучне кесе/Cholelithiasis and cholecystitis</t>
  </si>
  <si>
    <t>K80-K81</t>
  </si>
  <si>
    <t>Акутно запаљење и дуге болести гуштераче/Acute pancreatitis and other diseases
of the pancreas</t>
  </si>
  <si>
    <t>K85-K86</t>
  </si>
  <si>
    <t>Остале болести система за варење/Other diseases of the digestive system</t>
  </si>
  <si>
    <t>K82-K83,K87-K93</t>
  </si>
  <si>
    <t>XII</t>
  </si>
  <si>
    <t>L00 - L99</t>
  </si>
  <si>
    <t>Инфекције коже и поткожног ткива/Infections of the skin and subcutaneous tissue</t>
  </si>
  <si>
    <t>L00-L08</t>
  </si>
  <si>
    <t>Остале болести коже и поткожног ткива/Other diseases of the skin and subcutaneous</t>
  </si>
  <si>
    <t>L10-L99</t>
  </si>
  <si>
    <t>XIII</t>
  </si>
  <si>
    <t>M00 - М99</t>
  </si>
  <si>
    <t>Запаљењска обољења зглобова/Rheumatoid arthritis and other inflammatory
polyarthropathies</t>
  </si>
  <si>
    <t>M05-M14</t>
  </si>
  <si>
    <t>Дегенеративна обољења зглобова/Arthrosis</t>
  </si>
  <si>
    <t>M15-M19</t>
  </si>
  <si>
    <t>Стечени деформитети удова/Acquired deformities of limbs</t>
  </si>
  <si>
    <t>M20-M21</t>
  </si>
  <si>
    <t>Остала обољења зглобова/Other disorders of joints</t>
  </si>
  <si>
    <t>M00-M03,M22-M25</t>
  </si>
  <si>
    <t>Систематска обољења везивног ткива/Systemic connective tissue disorders</t>
  </si>
  <si>
    <t>M30-M36</t>
  </si>
  <si>
    <t>Поремећаји вратног и осталих међупршљенских дискаова/Cervical and other intervertebral disc disorders</t>
  </si>
  <si>
    <t>M50-M51</t>
  </si>
  <si>
    <t>Остала обољења леђа/Other dorsopathies</t>
  </si>
  <si>
    <t>M40-M49,M53-M54</t>
  </si>
  <si>
    <t>Болести меког ткива/Soft tissue disorders</t>
  </si>
  <si>
    <t>M60-M79</t>
  </si>
  <si>
    <t>Поремећаји густине и структуре костију/Disorders of bone density and structure</t>
  </si>
  <si>
    <t>M80-M85</t>
  </si>
  <si>
    <t>Остеомијелитис – Запаљење коштане сржи/Osteomyelitis</t>
  </si>
  <si>
    <t>M86</t>
  </si>
  <si>
    <t>Остале болести мишићно-коштаног система и везивног ткива/Other diseases of the musculoskeletal system and connective tissue</t>
  </si>
  <si>
    <t>M87-M99</t>
  </si>
  <si>
    <t>XIV</t>
  </si>
  <si>
    <t>N00 -N99</t>
  </si>
  <si>
    <t>Акутни и перакутни прогресивни бубрежни синдром/Acute and rapidly progressive nephritic syndromes</t>
  </si>
  <si>
    <t>N00,N01</t>
  </si>
  <si>
    <t>Остале болести гломерија бубрега/Other glomerular diseases</t>
  </si>
  <si>
    <t>N02-N08</t>
  </si>
  <si>
    <t>Тубуло-интерстицијалне болести бубрега/Renal tubulo–interstitial diseases</t>
  </si>
  <si>
    <t>N10-N16</t>
  </si>
  <si>
    <t>Недовољна функција (инсуфицијенција) бубрега/Renal failure</t>
  </si>
  <si>
    <t>N17-N19</t>
  </si>
  <si>
    <t>Мокраћни каменц/Urolithiasis</t>
  </si>
  <si>
    <t>N20-N23</t>
  </si>
  <si>
    <t>Запаљење мокраћне бешике/Cystitis</t>
  </si>
  <si>
    <t>N30</t>
  </si>
  <si>
    <t>Остале болести мокраћног система/Other diseases of the urinary system</t>
  </si>
  <si>
    <t>N25-N29,N31-N39</t>
  </si>
  <si>
    <t>Повећање простате/Hyperplasia of prostate</t>
  </si>
  <si>
    <t>N40</t>
  </si>
  <si>
    <t>Остали поремећаји простате/Other disorders of prostate</t>
  </si>
  <si>
    <t>N41-N42</t>
  </si>
  <si>
    <t>Водена кила и накупљање семена у овојници мушких полних жлезда/Hydrocele and spermatocele</t>
  </si>
  <si>
    <t>N43</t>
  </si>
  <si>
    <t>Превелик препуцијум (удна навлака), фимоза и парафимоза/Redundant prepuce, phimosis and paraphimosis</t>
  </si>
  <si>
    <t>N47</t>
  </si>
  <si>
    <t>Остале болести мушких полних органа/Other diseases of male genital organs</t>
  </si>
  <si>
    <t>N44-N46,N48-N51</t>
  </si>
  <si>
    <t>Болести дојке/Disorders of the breast</t>
  </si>
  <si>
    <t>N60-N64</t>
  </si>
  <si>
    <t>Запаљење јајовода и запаљење јајника/Salpingitis and oophoritis</t>
  </si>
  <si>
    <t>N70</t>
  </si>
  <si>
    <t>Запаљење грлића материце/Inflammatory disease of cervix uteri</t>
  </si>
  <si>
    <t>N72</t>
  </si>
  <si>
    <t>Остали запаљенски поремећаји мале карлице код жена/Other inflammatory diseases of female pelvic organs</t>
  </si>
  <si>
    <t>N71,N73-N77</t>
  </si>
  <si>
    <t>Ендометриоза/Endometriosis</t>
  </si>
  <si>
    <t>N80</t>
  </si>
  <si>
    <t>Испадање полних органа жена/Female genital prolapse</t>
  </si>
  <si>
    <t>N81</t>
  </si>
  <si>
    <t>Незапаљењски поремећаји јајника, јајовода и широког лигамента/Noninflammatory disorders of ovary, fallopian tube and broad ligament</t>
  </si>
  <si>
    <t>N83</t>
  </si>
  <si>
    <t>Поремећаји менструације/Disorders of menstruation</t>
  </si>
  <si>
    <t>N91-N92</t>
  </si>
  <si>
    <t>Менопаузални и други перименопаузални поремећаји/Menopausal and other perimenopausal disorders</t>
  </si>
  <si>
    <t>N95</t>
  </si>
  <si>
    <t>Неплодност жене/Female infertility</t>
  </si>
  <si>
    <t>N97</t>
  </si>
  <si>
    <t>Остале болести мокраћно–полног система/Other disorders of genitourinary tract</t>
  </si>
  <si>
    <t>N82,N84-N90,N93-N94, N96, N98-N99</t>
  </si>
  <si>
    <t>XV</t>
  </si>
  <si>
    <t>O00 - О99</t>
  </si>
  <si>
    <t>Спонтани побачај/Spontaneous abortion</t>
  </si>
  <si>
    <t>O03</t>
  </si>
  <si>
    <t>Медицински абортус/Medical abortion</t>
  </si>
  <si>
    <t>O04</t>
  </si>
  <si>
    <t>Остале трудноће завршене побачајем/Other pregnancies with abortive outcome</t>
  </si>
  <si>
    <t>O00-O02,O05-O08</t>
  </si>
  <si>
    <t>Отоци, беланчевине у мокраћи и поремећаји крвног притиска у трудноћи, порођају и бабињама/Oedema, proteinuria and hypertensive disorders in pregnancy, childbirth and the puerperium</t>
  </si>
  <si>
    <t>O10-O16</t>
  </si>
  <si>
    <t>Ниско усађена постељица, прерано одлубљивање постељице и крварење пре порођаја/Placenta praevia, premature separation of placenta and antepartum haemorrhage</t>
  </si>
  <si>
    <t>O44-O46</t>
  </si>
  <si>
    <t>Збрињавање мајке везано за плод, амнионску шупљину и остале могуће порођајне проблеме/Other maternal care related to fetus and amniotic cavity and possible delivery problems</t>
  </si>
  <si>
    <t>O30-O43,O47,O48</t>
  </si>
  <si>
    <t>Крварење после порођаја/Postpartum haemorrhage</t>
  </si>
  <si>
    <t>O72</t>
  </si>
  <si>
    <t>Остале компликације трудноће и порођаја/Other complications of pregnancy and delivery</t>
  </si>
  <si>
    <t>O20-O29,O60-O63,O67-O71, O73-O75,O81-O84</t>
  </si>
  <si>
    <t>Спонтани порођај код једноплодне трудноће/Single spontaneous delivery</t>
  </si>
  <si>
    <t>O80</t>
  </si>
  <si>
    <t>Компликације у бабињама и другим стањима која компликују трудноћу и рађање/Complications predominantly related to the puerperium and other obstetric conditions, not elsewhere classified</t>
  </si>
  <si>
    <t>O85-O99</t>
  </si>
  <si>
    <t>XVI</t>
  </si>
  <si>
    <t>P00 -P96</t>
  </si>
  <si>
    <t>Оштећење плода и новорођенчета због болести мајке и компликација трудноће, трудова и порођаја/Fetus and newborn affected by maternal factors and by complications of pregnancy, labour and delivery</t>
  </si>
  <si>
    <t>P00-P04</t>
  </si>
  <si>
    <t>Поремећаји који се односе на трајање трудноће и раст плода/Slow fetal growth, fetal malnutrition and disorders related to short gestation and low birth weight</t>
  </si>
  <si>
    <t>P05-P07</t>
  </si>
  <si>
    <t>Порођајне повреде новорођенчета/Birth trauma</t>
  </si>
  <si>
    <t>P10-P07</t>
  </si>
  <si>
    <t>Остали поремећаји дисања специфични за перинатални период/Other respiratory disorders originating in the perinatal period</t>
  </si>
  <si>
    <t>P22-P28</t>
  </si>
  <si>
    <t>Урођена инфекција и паразитарне болести/Congenital infectious and parasitic diseases</t>
  </si>
  <si>
    <t>P38-P39</t>
  </si>
  <si>
    <t>Остале инфекције специфичне за перинатални период/Other infections specific to the perinatal period</t>
  </si>
  <si>
    <t>Остала стања настала у перинаталном периоду/Other conditions originating in the perinatal period</t>
  </si>
  <si>
    <t>P08,P29,P50-P54,P56-P96</t>
  </si>
  <si>
    <t>XVII</t>
  </si>
  <si>
    <t>Q00 - Q99</t>
  </si>
  <si>
    <t>Спина бифида – Расцеп стуба кичме/Spina bifida</t>
  </si>
  <si>
    <t>Q05</t>
  </si>
  <si>
    <t>Остале урођене малформације нервног система/Other congenital malformations of the nervous system</t>
  </si>
  <si>
    <t>Q00-Q04,Q06-Q07</t>
  </si>
  <si>
    <t>Урођене аномалије циркулаторног система/Congenital malformations of the circulatory system</t>
  </si>
  <si>
    <t>Q20-Q28</t>
  </si>
  <si>
    <t>Расцеп усне и расцеп непца/Cleft lip and cleft palate</t>
  </si>
  <si>
    <t>Q35-Q37</t>
  </si>
  <si>
    <t>Урођени недостатак, урођена преграда и сужење танког црева/Absence, atresia and stenosis of small intestine</t>
  </si>
  <si>
    <t>Q41</t>
  </si>
  <si>
    <t>Остале урођене малформације система за варење/Other congenital malformations of the digestive system</t>
  </si>
  <si>
    <t>Q38-Q40,Q42-Q45</t>
  </si>
  <si>
    <t>Неспуштен тестис/Undescended testicle</t>
  </si>
  <si>
    <t>Q53</t>
  </si>
  <si>
    <t>Остале урођене малформације полно-мокраћног система/Other malformations of the genitourinary system</t>
  </si>
  <si>
    <t>Q50-Q52,Q54-Q64</t>
  </si>
  <si>
    <t>Urođeni deformiteti kuka/Congenital deformities of hip</t>
  </si>
  <si>
    <t>Q65</t>
  </si>
  <si>
    <t>Урођени деформитети стопала/Congenital deformities of feet</t>
  </si>
  <si>
    <t>Q66</t>
  </si>
  <si>
    <t>Остале урођене малформације и деформације мишићно–коштаног система/Other congenital malformations and deformations of the musculoskeletal system</t>
  </si>
  <si>
    <t>Q67-Q79</t>
  </si>
  <si>
    <t>Остале урођене малформације/Other congenital malformations</t>
  </si>
  <si>
    <t>Q10-Q18,Q30-Q34,Q80-Q89</t>
  </si>
  <si>
    <t>Хромозомске ненормалности/Chromosomal abnormalities, not elsewhere classified</t>
  </si>
  <si>
    <t>Q90-Q99</t>
  </si>
  <si>
    <t>XVIII</t>
  </si>
  <si>
    <t>R00 - R99</t>
  </si>
  <si>
    <t>Бол у трбуху и карлици/Abdominal and pelvic pain</t>
  </si>
  <si>
    <t>R10</t>
  </si>
  <si>
    <t>Грозница другог непознатог порекла/Fever of unknown origin</t>
  </si>
  <si>
    <t>R50</t>
  </si>
  <si>
    <t>Старост/Senility</t>
  </si>
  <si>
    <t>R54</t>
  </si>
  <si>
    <t>Остали симптоми, знаци и патолошки клинички и лабораторијски налаз/Other symptoms, signs and abnormal clinical and laboratory findings, not elsewhere classified</t>
  </si>
  <si>
    <t>R00-R09,R11-R49,R51-R53,R55-R99</t>
  </si>
  <si>
    <t>XIX</t>
  </si>
  <si>
    <t>S00 - T98</t>
  </si>
  <si>
    <t>Прелом лобање и прелом костију лица/Fracture of skull and facial bones</t>
  </si>
  <si>
    <t>S02</t>
  </si>
  <si>
    <t>Преломи врата, грудног коша и карлице/Fracture of neck, thorax or pelvis</t>
  </si>
  <si>
    <t>S12,S22,S32,T08</t>
  </si>
  <si>
    <t>Прелом бутне кости/Fracture of femur</t>
  </si>
  <si>
    <t>S72</t>
  </si>
  <si>
    <t>Преломи других костију удова/Fractures of other limb bones</t>
  </si>
  <si>
    <t>S42,S52,S62,S82, S92,T10,T12</t>
  </si>
  <si>
    <t>Преломи у више предела тела/Fractures involving multiple body regions</t>
  </si>
  <si>
    <t>T02</t>
  </si>
  <si>
    <t>Одређена и вишеструка ишчашења, уганућа и истегнућа/Dislocations, sprains and strains of specified and multiple body regions</t>
  </si>
  <si>
    <t>S03,S13,S23,S33, S43, S53, S63,S73, S83,S93,T03</t>
  </si>
  <si>
    <t>Повреда ока и очне дупље/Injury of eye and orbit</t>
  </si>
  <si>
    <t>S05</t>
  </si>
  <si>
    <t>Интракранијална (унутарлобањска) повреда/Intracranial injury</t>
  </si>
  <si>
    <t>S06</t>
  </si>
  <si>
    <t>Остале повреде унутрашњих органа/Injury of other internal organs</t>
  </si>
  <si>
    <t>S26-S27,S36-S37</t>
  </si>
  <si>
    <t>Ударне повреде и специфичне, вишеструке повреде са ампутацијом/Crushing injuries and traumatic amputations of specified and multiple body regions</t>
  </si>
  <si>
    <t>S07-S08,S17-S18, S28, S38, S47-S48, S57-S58 ,S67-S68, S77-S78,S87-S88, S97-S98, T04-T05</t>
  </si>
  <si>
    <t>Друге специфичне, неспецифичне и вишеструке повреде/Other injuries of specified, unspecified and multiple body regions</t>
  </si>
  <si>
    <t>S00-S01,S04,S09-S11,S14-S16, S19-S21,S24-S25,S29-S31,S34-S35, S39-S41,S44-S46,S49-S51, S54-S56,S59-S61,S64-S66, S69-S71, S74-S76, S79-S81, S84-S86, S89-S91, S94-S96, S99,T00-T01,T06-T07,T09,T11,T13-T14</t>
  </si>
  <si>
    <t>Последице уласка страног тела кроз природни отвор тела/Effects of foreign body entering through natural orifice</t>
  </si>
  <si>
    <t>T15-T19</t>
  </si>
  <si>
    <t>Опекотине и разједи/Burns and corrosions</t>
  </si>
  <si>
    <t>T20-T32</t>
  </si>
  <si>
    <t>Тровање лековима, препаратима и биолошким супстанцама/Poisoning by drugs and biological substances</t>
  </si>
  <si>
    <t>T36-T50</t>
  </si>
  <si>
    <t>Токсичка дејства супстанци углавном немедицинског порекла/Toxic effects of substances chiefly nonmedicinal as to source</t>
  </si>
  <si>
    <t>T51-T65</t>
  </si>
  <si>
    <t>Синдром лошег поступања/Maltreatment syndromes</t>
  </si>
  <si>
    <t>T74</t>
  </si>
  <si>
    <t>Други и неспецифични утицаји спољних узрока/Other and unspecified effects of external causes</t>
  </si>
  <si>
    <t>T33-T35,T66-T73,T75-T78</t>
  </si>
  <si>
    <t>Неке ране компликације повреда и компликације узроковане хируршким 
и медицинским збрињавањем некласификоване на другом месту/Certain early complications of trauma and complications of surgical and medical care, not elsewhere classified</t>
  </si>
  <si>
    <t>T79-T88</t>
  </si>
  <si>
    <t>Последице повреда, тровања и других дејстава спољних фактора/Sequelae of injuries, poisoning and of other consequences of external causes</t>
  </si>
  <si>
    <t>T90-T98</t>
  </si>
  <si>
    <t>XXI</t>
  </si>
  <si>
    <t>Z00 - Z99</t>
  </si>
  <si>
    <t>Особе у контакту са здравственом службом ради прегледа и испитивања/Persons encountering health services forexamination and investigation</t>
  </si>
  <si>
    <t>Z00-Z13</t>
  </si>
  <si>
    <t>Асимптоматска инфекција вирусом хумане имунодефицијенције (ХИВ)/Asymptomatic human immunodeficiency virus [HIV] infection status</t>
  </si>
  <si>
    <t>Z21</t>
  </si>
  <si>
    <t>Остале особе са потенцијалним ризицима по здравље повезаним са заразним болестима/Other persons with potential health hazards related to communicable disease</t>
  </si>
  <si>
    <t>Z20,Z22-Z29</t>
  </si>
  <si>
    <t>Контрацепција/Contraceptive management</t>
  </si>
  <si>
    <t>Z30</t>
  </si>
  <si>
    <t>Антенатални скрининг и друге контроле трудноће/Antenatal screening and other supervision of pregnancy</t>
  </si>
  <si>
    <t>Z34-Z36</t>
  </si>
  <si>
    <t>Живорођена деца према месту рођења/Liveborn infants according to place of birth</t>
  </si>
  <si>
    <t>Z38</t>
  </si>
  <si>
    <t>Нега и преглед после порођаја/Postpartum care and examination</t>
  </si>
  <si>
    <t>Z39</t>
  </si>
  <si>
    <t>Особе у контакту са здравственом службом због специфичних медицинских продура и здравствене неге/Persons encountering health services for specific procedures and health care</t>
  </si>
  <si>
    <t>Z40-Z54</t>
  </si>
  <si>
    <t>Особе у здравственим службама из других разлога/Persons encountering health services for other reasons</t>
  </si>
  <si>
    <t>Z31-Z33,Z37, Z55-Z99</t>
  </si>
  <si>
    <t>XXII</t>
  </si>
  <si>
    <t>U00 - U99</t>
  </si>
  <si>
    <t>Тешки акутни респираторни синдром - SARS/Severe acute respiratory syndrome [SARS]</t>
  </si>
  <si>
    <t>U04</t>
  </si>
  <si>
    <t>Хитна употреба U07 (КОВИД 19-U07.1, U07.2)/COVID-19, virus identified,COVID-19, virus not identified</t>
  </si>
  <si>
    <t>U07.1, U07.2</t>
  </si>
  <si>
    <t>Хитна употреба – Пост COVID 19/Post COVID-19 condition</t>
  </si>
  <si>
    <t>U09</t>
  </si>
  <si>
    <t>Хитна употреба – Мултисистемски инфламаторни синдром повезан са COVID 19/Multisystem inflammatory syndrome associated with COVID-19</t>
  </si>
  <si>
    <t>U10</t>
  </si>
  <si>
    <t>Потреба за имунизацијом против COVID 19/Need for immunization against COVID-19</t>
  </si>
  <si>
    <t>U11</t>
  </si>
  <si>
    <t>A02, A04-A05,  A07-A08</t>
  </si>
  <si>
    <t>A55-A56</t>
  </si>
  <si>
    <t>Србија - Југ/ Serbia - South</t>
  </si>
  <si>
    <t>B56-B57</t>
  </si>
  <si>
    <t>Порођајне повреде новорођенчета</t>
  </si>
  <si>
    <t>3.3. Утврђена обољења, стања и повреде служби за здравствену заштиту одраслог становништва по регионима, Република Србија, 2024.</t>
  </si>
  <si>
    <t xml:space="preserve">            Diseases, conditions and injuries diagnosed in general practice services by region, Republic of Serbia, 2024</t>
  </si>
  <si>
    <t>Последице лепре/Sequelae of leprosy</t>
  </si>
  <si>
    <t>B92</t>
  </si>
  <si>
    <t>Компликовани порођај/Obstructed labour</t>
  </si>
  <si>
    <t>O64-O66</t>
  </si>
  <si>
    <t>3.9. Утврђена обољења, стања и повреде у служби за здравствену заштиту жена по регионима, Република Србија, 2024.</t>
  </si>
  <si>
    <t xml:space="preserve">            Diseases, conditions and injuries diagnosed in woman’s health care services by region, Republic of Serbia, 2024</t>
  </si>
  <si>
    <t>P55</t>
  </si>
  <si>
    <t>Хемолитичка болест – разарање црвених крвних зрнаца плода и новорођенчета/Haemolytic disease of fetus and newborn</t>
  </si>
  <si>
    <t>3.15. Утврђена обољења, стања и повреде у служби за стоматолошку здравствену заштиту по регионима, Република Србија, 2024.</t>
  </si>
  <si>
    <t xml:space="preserve">            Diseases, conditions and injuries diagnosed in dental  health care services by region, Republic of Serbia, 2024</t>
  </si>
  <si>
    <t>СТАЊА У ПОРОЂАЈНОМ ПЕРИОДУ/Certain conditions originating in the perinatal period</t>
  </si>
  <si>
    <t>P35-P37</t>
  </si>
  <si>
    <t>Тешки акутни респираторни синдром - САРС/SARS</t>
  </si>
  <si>
    <t>3.12. Утврђена обољења, стања и повреде у служби за медицину рада по регионима, Република Србија, 2024.</t>
  </si>
  <si>
    <t xml:space="preserve">            Diseases, conditions and injuries diagnosed in оccupational health care services by region, Republic of Serbia, 2024</t>
  </si>
  <si>
    <t>0.07</t>
  </si>
  <si>
    <t xml:space="preserve">          </t>
  </si>
  <si>
    <t>Недостатак кисеоника у материци и гушење новорођенчета узроковано недостатком кисеоника/Intrauterine hypoxia and birth asphyxia</t>
  </si>
  <si>
    <t>P20-P21</t>
  </si>
  <si>
    <t>ТУМОРИ/Neoplasms</t>
  </si>
  <si>
    <t>3.6. Утврђена обољења, стања и повреде у служби за здравствену заштиту деце и омладине по регионима, Република Србија, 2024.</t>
  </si>
  <si>
    <t xml:space="preserve">            Diseases, conditions and injuries diagnosed in children and youth health care services by region, Republic of Serbia, 2024</t>
  </si>
  <si>
    <r>
      <rPr>
        <b/>
        <sz val="9"/>
        <color indexed="8"/>
        <rFont val="Segoe UI"/>
        <family val="2"/>
      </rPr>
      <t>Севернобачка</t>
    </r>
    <r>
      <rPr>
        <i/>
        <sz val="9"/>
        <color indexed="8"/>
        <rFont val="Segoe UI"/>
        <family val="2"/>
      </rPr>
      <t xml:space="preserve">
Severnobacka</t>
    </r>
  </si>
  <si>
    <r>
      <rPr>
        <b/>
        <sz val="9"/>
        <color indexed="8"/>
        <rFont val="Segoe UI"/>
        <family val="2"/>
      </rPr>
      <t>Севернобанатска</t>
    </r>
    <r>
      <rPr>
        <i/>
        <sz val="9"/>
        <color indexed="8"/>
        <rFont val="Segoe UI"/>
        <family val="2"/>
      </rPr>
      <t xml:space="preserve">
Severnobanatska</t>
    </r>
  </si>
  <si>
    <r>
      <rPr>
        <b/>
        <sz val="9"/>
        <color indexed="8"/>
        <rFont val="Segoe UI"/>
        <family val="2"/>
      </rPr>
      <t>Јужнобанатска</t>
    </r>
    <r>
      <rPr>
        <i/>
        <sz val="9"/>
        <color indexed="8"/>
        <rFont val="Segoe UI"/>
        <family val="2"/>
      </rPr>
      <t xml:space="preserve">
Juznobanatska</t>
    </r>
  </si>
  <si>
    <r>
      <rPr>
        <b/>
        <sz val="9"/>
        <color indexed="8"/>
        <rFont val="Segoe UI"/>
        <family val="2"/>
      </rPr>
      <t>Западнобачка</t>
    </r>
    <r>
      <rPr>
        <i/>
        <sz val="9"/>
        <color indexed="8"/>
        <rFont val="Segoe UI"/>
        <family val="2"/>
      </rPr>
      <t xml:space="preserve">
Zapadnobacka</t>
    </r>
  </si>
  <si>
    <r>
      <rPr>
        <b/>
        <sz val="9"/>
        <color indexed="8"/>
        <rFont val="Segoe UI"/>
        <family val="2"/>
      </rPr>
      <t>Јужнобачка</t>
    </r>
    <r>
      <rPr>
        <i/>
        <sz val="9"/>
        <color indexed="8"/>
        <rFont val="Segoe UI"/>
        <family val="2"/>
      </rPr>
      <t xml:space="preserve">
Juznobacka</t>
    </r>
  </si>
  <si>
    <r>
      <rPr>
        <b/>
        <sz val="9"/>
        <color indexed="8"/>
        <rFont val="Segoe UI"/>
        <family val="2"/>
      </rPr>
      <t>Сремска</t>
    </r>
    <r>
      <rPr>
        <i/>
        <sz val="9"/>
        <color indexed="8"/>
        <rFont val="Segoe UI"/>
        <family val="2"/>
      </rPr>
      <t xml:space="preserve">
Sremska</t>
    </r>
  </si>
  <si>
    <r>
      <rPr>
        <b/>
        <sz val="9"/>
        <color indexed="8"/>
        <rFont val="Segoe UI"/>
        <family val="2"/>
      </rPr>
      <t>Београдска</t>
    </r>
    <r>
      <rPr>
        <i/>
        <sz val="9"/>
        <color indexed="8"/>
        <rFont val="Segoe UI"/>
        <family val="2"/>
      </rPr>
      <t xml:space="preserve">
Beogradska</t>
    </r>
  </si>
  <si>
    <r>
      <rPr>
        <b/>
        <sz val="9"/>
        <color indexed="8"/>
        <rFont val="Segoe UI"/>
        <family val="2"/>
      </rPr>
      <t>Мачванска</t>
    </r>
    <r>
      <rPr>
        <i/>
        <sz val="9"/>
        <color indexed="8"/>
        <rFont val="Segoe UI"/>
        <family val="2"/>
      </rPr>
      <t xml:space="preserve">
Macvanska</t>
    </r>
  </si>
  <si>
    <r>
      <rPr>
        <b/>
        <sz val="9"/>
        <color indexed="8"/>
        <rFont val="Segoe UI"/>
        <family val="2"/>
      </rPr>
      <t>Колубарска</t>
    </r>
    <r>
      <rPr>
        <i/>
        <sz val="9"/>
        <color indexed="8"/>
        <rFont val="Segoe UI"/>
        <family val="2"/>
      </rPr>
      <t xml:space="preserve">
Kolubarska</t>
    </r>
  </si>
  <si>
    <r>
      <rPr>
        <b/>
        <sz val="9"/>
        <color indexed="8"/>
        <rFont val="Segoe UI"/>
        <family val="2"/>
      </rPr>
      <t>Подунавска</t>
    </r>
    <r>
      <rPr>
        <i/>
        <sz val="9"/>
        <color indexed="8"/>
        <rFont val="Segoe UI"/>
        <family val="2"/>
      </rPr>
      <t xml:space="preserve">
Podunavska</t>
    </r>
  </si>
  <si>
    <r>
      <rPr>
        <b/>
        <sz val="9"/>
        <color indexed="8"/>
        <rFont val="Segoe UI"/>
        <family val="2"/>
      </rPr>
      <t>Браничевска</t>
    </r>
    <r>
      <rPr>
        <i/>
        <sz val="9"/>
        <color indexed="8"/>
        <rFont val="Segoe UI"/>
        <family val="2"/>
      </rPr>
      <t xml:space="preserve">
Branicevska</t>
    </r>
  </si>
  <si>
    <r>
      <rPr>
        <b/>
        <sz val="9"/>
        <color indexed="8"/>
        <rFont val="Segoe UI"/>
        <family val="2"/>
      </rPr>
      <t>Шумадијска</t>
    </r>
    <r>
      <rPr>
        <i/>
        <sz val="9"/>
        <color indexed="8"/>
        <rFont val="Segoe UI"/>
        <family val="2"/>
      </rPr>
      <t xml:space="preserve">
Sumadijska</t>
    </r>
  </si>
  <si>
    <r>
      <rPr>
        <b/>
        <sz val="9"/>
        <color indexed="8"/>
        <rFont val="Segoe UI"/>
        <family val="2"/>
      </rPr>
      <t>Поморавска</t>
    </r>
    <r>
      <rPr>
        <i/>
        <sz val="9"/>
        <color indexed="8"/>
        <rFont val="Segoe UI"/>
        <family val="2"/>
      </rPr>
      <t xml:space="preserve">
Pomoravska</t>
    </r>
  </si>
  <si>
    <r>
      <rPr>
        <b/>
        <sz val="9"/>
        <color indexed="8"/>
        <rFont val="Segoe UI"/>
        <family val="2"/>
      </rPr>
      <t>Борска</t>
    </r>
    <r>
      <rPr>
        <i/>
        <sz val="9"/>
        <color indexed="8"/>
        <rFont val="Segoe UI"/>
        <family val="2"/>
      </rPr>
      <t xml:space="preserve">
Borska</t>
    </r>
  </si>
  <si>
    <r>
      <rPr>
        <b/>
        <sz val="9"/>
        <color indexed="8"/>
        <rFont val="Segoe UI"/>
        <family val="2"/>
      </rPr>
      <t>Зајечарска</t>
    </r>
    <r>
      <rPr>
        <i/>
        <sz val="9"/>
        <color indexed="8"/>
        <rFont val="Segoe UI"/>
        <family val="2"/>
      </rPr>
      <t xml:space="preserve">
Zajecarska</t>
    </r>
  </si>
  <si>
    <r>
      <rPr>
        <b/>
        <sz val="9"/>
        <color indexed="8"/>
        <rFont val="Segoe UI"/>
        <family val="2"/>
      </rPr>
      <t>Златиборска</t>
    </r>
    <r>
      <rPr>
        <i/>
        <sz val="9"/>
        <color indexed="8"/>
        <rFont val="Segoe UI"/>
        <family val="2"/>
      </rPr>
      <t xml:space="preserve">
Zlatiborska</t>
    </r>
  </si>
  <si>
    <r>
      <rPr>
        <b/>
        <sz val="9"/>
        <color indexed="8"/>
        <rFont val="Segoe UI"/>
        <family val="2"/>
      </rPr>
      <t>Моравичка</t>
    </r>
    <r>
      <rPr>
        <i/>
        <sz val="9"/>
        <color indexed="8"/>
        <rFont val="Segoe UI"/>
        <family val="2"/>
      </rPr>
      <t xml:space="preserve">
Moravicka</t>
    </r>
  </si>
  <si>
    <r>
      <rPr>
        <b/>
        <sz val="9"/>
        <color indexed="8"/>
        <rFont val="Segoe UI"/>
        <family val="2"/>
      </rPr>
      <t>Рашка</t>
    </r>
    <r>
      <rPr>
        <i/>
        <sz val="9"/>
        <color indexed="8"/>
        <rFont val="Segoe UI"/>
        <family val="2"/>
      </rPr>
      <t xml:space="preserve">
Raska</t>
    </r>
  </si>
  <si>
    <r>
      <rPr>
        <b/>
        <sz val="9"/>
        <color indexed="8"/>
        <rFont val="Segoe UI"/>
        <family val="2"/>
      </rPr>
      <t>Расинска</t>
    </r>
    <r>
      <rPr>
        <i/>
        <sz val="9"/>
        <color indexed="8"/>
        <rFont val="Segoe UI"/>
        <family val="2"/>
      </rPr>
      <t xml:space="preserve">
Rasinska</t>
    </r>
  </si>
  <si>
    <r>
      <rPr>
        <b/>
        <sz val="9"/>
        <color indexed="8"/>
        <rFont val="Segoe UI"/>
        <family val="2"/>
      </rPr>
      <t>Нишавска</t>
    </r>
    <r>
      <rPr>
        <i/>
        <sz val="9"/>
        <color indexed="8"/>
        <rFont val="Segoe UI"/>
        <family val="2"/>
      </rPr>
      <t xml:space="preserve">
Nisavska</t>
    </r>
  </si>
  <si>
    <r>
      <rPr>
        <b/>
        <sz val="9"/>
        <color indexed="8"/>
        <rFont val="Segoe UI"/>
        <family val="2"/>
      </rPr>
      <t>Топличка</t>
    </r>
    <r>
      <rPr>
        <i/>
        <sz val="9"/>
        <color indexed="8"/>
        <rFont val="Segoe UI"/>
        <family val="2"/>
      </rPr>
      <t xml:space="preserve">
Toplicka</t>
    </r>
  </si>
  <si>
    <r>
      <rPr>
        <b/>
        <sz val="9"/>
        <color indexed="8"/>
        <rFont val="Segoe UI"/>
        <family val="2"/>
      </rPr>
      <t>Пиротска</t>
    </r>
    <r>
      <rPr>
        <i/>
        <sz val="9"/>
        <color indexed="8"/>
        <rFont val="Segoe UI"/>
        <family val="2"/>
      </rPr>
      <t xml:space="preserve">
Pirotska</t>
    </r>
  </si>
  <si>
    <r>
      <rPr>
        <b/>
        <sz val="9"/>
        <color indexed="8"/>
        <rFont val="Segoe UI"/>
        <family val="2"/>
      </rPr>
      <t>Јабланичка</t>
    </r>
    <r>
      <rPr>
        <i/>
        <sz val="9"/>
        <color indexed="8"/>
        <rFont val="Segoe UI"/>
        <family val="2"/>
      </rPr>
      <t xml:space="preserve">
Jablanicka</t>
    </r>
  </si>
  <si>
    <r>
      <rPr>
        <b/>
        <sz val="9"/>
        <color indexed="8"/>
        <rFont val="Segoe UI"/>
        <family val="2"/>
      </rPr>
      <t>Пчињска</t>
    </r>
    <r>
      <rPr>
        <sz val="9"/>
        <color indexed="8"/>
        <rFont val="Segoe UI"/>
        <family val="2"/>
      </rPr>
      <t xml:space="preserve">
</t>
    </r>
    <r>
      <rPr>
        <i/>
        <sz val="9"/>
        <color rgb="FF000000"/>
        <rFont val="Segoe UI"/>
        <family val="2"/>
      </rPr>
      <t>Pcinjska</t>
    </r>
  </si>
  <si>
    <r>
      <t xml:space="preserve">Република Србија / </t>
    </r>
    <r>
      <rPr>
        <i/>
        <sz val="9"/>
        <color theme="1"/>
        <rFont val="Segoe UI"/>
        <family val="2"/>
      </rPr>
      <t>Serbia</t>
    </r>
  </si>
  <si>
    <r>
      <t xml:space="preserve">Србија-север / </t>
    </r>
    <r>
      <rPr>
        <i/>
        <sz val="9"/>
        <color rgb="FF000000"/>
        <rFont val="Segoe UI"/>
        <family val="2"/>
      </rPr>
      <t>Serbia-north</t>
    </r>
  </si>
  <si>
    <r>
      <t xml:space="preserve">Република Србија / </t>
    </r>
    <r>
      <rPr>
        <i/>
        <sz val="9"/>
        <color rgb="FF000000"/>
        <rFont val="Segoe UI"/>
        <family val="2"/>
      </rPr>
      <t>Serbia</t>
    </r>
  </si>
  <si>
    <r>
      <rPr>
        <b/>
        <sz val="9"/>
        <color theme="1"/>
        <rFont val="Segoe UI"/>
        <family val="2"/>
      </rPr>
      <t xml:space="preserve">Србија-југ / </t>
    </r>
    <r>
      <rPr>
        <i/>
        <sz val="9"/>
        <color theme="1"/>
        <rFont val="Segoe UI"/>
        <family val="2"/>
      </rPr>
      <t>Serbia-south</t>
    </r>
  </si>
  <si>
    <r>
      <rPr>
        <b/>
        <sz val="9"/>
        <color indexed="8"/>
        <rFont val="Segoe UI"/>
        <family val="2"/>
      </rPr>
      <t>Средњобанатска</t>
    </r>
    <r>
      <rPr>
        <i/>
        <sz val="9"/>
        <color indexed="8"/>
        <rFont val="Segoe UI"/>
        <family val="2"/>
      </rPr>
      <t xml:space="preserve">
Srednjobanatska</t>
    </r>
  </si>
  <si>
    <r>
      <rPr>
        <b/>
        <sz val="9"/>
        <color indexed="8"/>
        <rFont val="Segoe UI"/>
        <family val="2"/>
      </rPr>
      <t>Регион/област</t>
    </r>
    <r>
      <rPr>
        <b/>
        <i/>
        <sz val="9"/>
        <color indexed="8"/>
        <rFont val="Segoe UI"/>
        <family val="2"/>
      </rPr>
      <t xml:space="preserve">
</t>
    </r>
    <r>
      <rPr>
        <i/>
        <sz val="9"/>
        <color indexed="8"/>
        <rFont val="Segoe UI"/>
        <family val="2"/>
      </rPr>
      <t>Region/area</t>
    </r>
  </si>
  <si>
    <r>
      <rPr>
        <b/>
        <sz val="9"/>
        <color indexed="8"/>
        <rFont val="Segoe UI"/>
        <family val="2"/>
      </rPr>
      <t>Пчињска</t>
    </r>
    <r>
      <rPr>
        <sz val="9"/>
        <color indexed="8"/>
        <rFont val="Segoe UI"/>
        <family val="2"/>
      </rPr>
      <t xml:space="preserve">
Pcinjska</t>
    </r>
  </si>
  <si>
    <r>
      <t xml:space="preserve">МОРБИДИТЕТНА ЛИСТА (МКБ-10)
</t>
    </r>
    <r>
      <rPr>
        <i/>
        <sz val="9"/>
        <color rgb="FF000000"/>
        <rFont val="Segoe UI"/>
        <family val="2"/>
      </rPr>
      <t>MORBIDITY TABULATION LIST (ICD-10)</t>
    </r>
  </si>
  <si>
    <r>
      <rPr>
        <b/>
        <sz val="9"/>
        <color rgb="FF000000"/>
        <rFont val="Segoe UI"/>
        <family val="2"/>
      </rPr>
      <t>Укупно</t>
    </r>
    <r>
      <rPr>
        <sz val="9"/>
        <color indexed="8"/>
        <rFont val="Segoe UI"/>
        <family val="2"/>
      </rPr>
      <t xml:space="preserve">
</t>
    </r>
    <r>
      <rPr>
        <i/>
        <sz val="9"/>
        <color indexed="8"/>
        <rFont val="Segoe UI"/>
        <family val="2"/>
      </rPr>
      <t>Total</t>
    </r>
  </si>
  <si>
    <r>
      <rPr>
        <b/>
        <sz val="9"/>
        <color rgb="FF000000"/>
        <rFont val="Segoe UI"/>
        <family val="2"/>
      </rPr>
      <t>Индекс структуре</t>
    </r>
    <r>
      <rPr>
        <sz val="9"/>
        <color indexed="8"/>
        <rFont val="Segoe UI"/>
        <family val="2"/>
      </rPr>
      <t xml:space="preserve">
</t>
    </r>
    <r>
      <rPr>
        <i/>
        <sz val="9"/>
        <color indexed="8"/>
        <rFont val="Segoe UI"/>
        <family val="2"/>
      </rPr>
      <t>Structure index</t>
    </r>
  </si>
  <si>
    <r>
      <rPr>
        <b/>
        <sz val="9"/>
        <color rgb="FF000000"/>
        <rFont val="Segoe UI"/>
        <family val="2"/>
      </rPr>
      <t>Стопа на 1000 становника</t>
    </r>
    <r>
      <rPr>
        <sz val="9"/>
        <color indexed="8"/>
        <rFont val="Segoe UI"/>
        <family val="2"/>
      </rPr>
      <t xml:space="preserve">
</t>
    </r>
    <r>
      <rPr>
        <i/>
        <sz val="9"/>
        <color indexed="8"/>
        <rFont val="Segoe UI"/>
        <family val="2"/>
      </rPr>
      <t>Rate per 1000 population</t>
    </r>
  </si>
  <si>
    <r>
      <t>Република Србија/</t>
    </r>
    <r>
      <rPr>
        <b/>
        <i/>
        <sz val="9"/>
        <color indexed="8"/>
        <rFont val="Segoe UI"/>
        <family val="2"/>
      </rPr>
      <t>Serbia</t>
    </r>
  </si>
  <si>
    <r>
      <t>ЗАРАЗНЕ И ПАРАЗИТАРНЕ БОЛЕСТИ/</t>
    </r>
    <r>
      <rPr>
        <b/>
        <i/>
        <sz val="9"/>
        <color indexed="8"/>
        <rFont val="Segoe UI"/>
        <family val="2"/>
      </rPr>
      <t>Certain infectious and parasitic diseases</t>
    </r>
  </si>
  <si>
    <r>
      <t>ТУМОРИ/</t>
    </r>
    <r>
      <rPr>
        <b/>
        <i/>
        <sz val="9"/>
        <color indexed="8"/>
        <rFont val="Segoe UI"/>
        <family val="2"/>
      </rPr>
      <t>Neoplasms</t>
    </r>
  </si>
  <si>
    <r>
      <t>БОЛЕСТИ КРВИ И КРВОТВОРНИХ ОРГАНА И ПОРЕМЕЋАЈИ ИМУНИТЕТА/</t>
    </r>
    <r>
      <rPr>
        <b/>
        <i/>
        <sz val="9"/>
        <color indexed="8"/>
        <rFont val="Segoe UI"/>
        <family val="2"/>
      </rPr>
      <t>Diseases of the blood and blood-forming organs and certain disorders involving the immune mechanism</t>
    </r>
  </si>
  <si>
    <r>
      <t>БОЛЕСТИ ЖЛЕЗДА СА УНУТРАШЊИМ ЛУЧЕЊЕМ, ИСХРАНЕ И МЕТАБОЛИЗМА/</t>
    </r>
    <r>
      <rPr>
        <b/>
        <i/>
        <sz val="9"/>
        <color indexed="8"/>
        <rFont val="Segoe UI"/>
        <family val="2"/>
      </rPr>
      <t>Endocrine, nutritional and metabolic diseases</t>
    </r>
  </si>
  <si>
    <r>
      <t>ДУШЕВНИ ПОРЕМЕЋАЈИ  И ПОРЕМЕЋАЈИ ПОНАШАЊА/</t>
    </r>
    <r>
      <rPr>
        <b/>
        <i/>
        <sz val="9"/>
        <color indexed="8"/>
        <rFont val="Segoe UI"/>
        <family val="2"/>
      </rPr>
      <t>Mental and behavioural disorders</t>
    </r>
  </si>
  <si>
    <r>
      <t>БОЛЕСТИ НЕРВНОГ СИСТЕМА/</t>
    </r>
    <r>
      <rPr>
        <b/>
        <i/>
        <sz val="9"/>
        <color indexed="8"/>
        <rFont val="Segoe UI"/>
        <family val="2"/>
      </rPr>
      <t>Diseases of the nervous system</t>
    </r>
  </si>
  <si>
    <r>
      <t>БОЛЕСТИ ОКА И ПРИПОЈКА ОКА/</t>
    </r>
    <r>
      <rPr>
        <i/>
        <sz val="9"/>
        <color indexed="8"/>
        <rFont val="Segoe UI"/>
        <family val="2"/>
      </rPr>
      <t>Diseases of the eye and adnexa</t>
    </r>
  </si>
  <si>
    <r>
      <t>БОЛЕСТИ УВА И БОЛЕСТИ МАСТОИДНОГ НАСТАВКА/</t>
    </r>
    <r>
      <rPr>
        <b/>
        <i/>
        <sz val="9"/>
        <color indexed="8"/>
        <rFont val="Segoe UI"/>
        <family val="2"/>
      </rPr>
      <t>Diseases of the ear and mastoid process</t>
    </r>
  </si>
  <si>
    <r>
      <t>БОЛЕСТИ СИСТЕМА КРВОТОКА/</t>
    </r>
    <r>
      <rPr>
        <b/>
        <i/>
        <sz val="9"/>
        <color indexed="8"/>
        <rFont val="Segoe UI"/>
        <family val="2"/>
      </rPr>
      <t>Diseases of the circulatory system</t>
    </r>
  </si>
  <si>
    <r>
      <t>БОЛЕСТИ КОЖЕ И ПОТКОЖНОГ ТКИВА/</t>
    </r>
    <r>
      <rPr>
        <b/>
        <i/>
        <sz val="9"/>
        <color indexed="8"/>
        <rFont val="Segoe UI"/>
        <family val="2"/>
      </rPr>
      <t>Diseases of the skin and subcutaneous tissue</t>
    </r>
  </si>
  <si>
    <r>
      <t>БОЛЕСТИ МИШИЋНО-КОШТАНОГ СИСТЕМА И ВЕЗИВНОГ ТКИВА/</t>
    </r>
    <r>
      <rPr>
        <b/>
        <i/>
        <sz val="9"/>
        <color indexed="8"/>
        <rFont val="Segoe UI"/>
        <family val="2"/>
      </rPr>
      <t>Diseases of the musculoskeletal system and connective tissue</t>
    </r>
  </si>
  <si>
    <r>
      <t>БОЛЕСТИ МОКРАЋНО-ПОЛНОГ СИСТЕМА/</t>
    </r>
    <r>
      <rPr>
        <b/>
        <i/>
        <sz val="9"/>
        <color indexed="8"/>
        <rFont val="Segoe UI"/>
        <family val="2"/>
      </rPr>
      <t>Diseases of the genitourinary system</t>
    </r>
  </si>
  <si>
    <r>
      <t>ТРУДНОЋА, РАЂАЊЕ И БАБИЊЕ/</t>
    </r>
    <r>
      <rPr>
        <b/>
        <i/>
        <sz val="9"/>
        <color indexed="8"/>
        <rFont val="Segoe UI"/>
        <family val="2"/>
      </rPr>
      <t>Pregnancy, childbirth and the puerperium</t>
    </r>
  </si>
  <si>
    <r>
      <t>СТАЊА У ПОРОЂАЈНОМ ПЕРИОДУ/</t>
    </r>
    <r>
      <rPr>
        <b/>
        <i/>
        <sz val="9"/>
        <color indexed="8"/>
        <rFont val="Segoe UI"/>
        <family val="2"/>
      </rPr>
      <t>Certain conditions originating in the perinatal period</t>
    </r>
  </si>
  <si>
    <r>
      <t>УРОЂЕНЕ МАЛФОРМАЦИЈЕ, ДЕФОРМАЦИЈЕ И ХРОМОЗОМСКЕ НЕНОРМАЛНОСТИ/</t>
    </r>
    <r>
      <rPr>
        <b/>
        <i/>
        <sz val="9"/>
        <color indexed="8"/>
        <rFont val="Segoe UI"/>
        <family val="2"/>
      </rPr>
      <t>Congenital malformations, deformations and chromosomal abnormalities</t>
    </r>
  </si>
  <si>
    <r>
      <t>СИМПТОМИ, ЗНАЦИ И ПАТОЛОШКИ КЛИНИЧКИ И ЛАБОРАТОРИЈСКИ  НАЛАЗИ/</t>
    </r>
    <r>
      <rPr>
        <b/>
        <i/>
        <sz val="9"/>
        <color indexed="8"/>
        <rFont val="Segoe UI"/>
        <family val="2"/>
      </rPr>
      <t>Symptoms, signs and abnormal clinical and laboratory findings, not elsewhere classified</t>
    </r>
  </si>
  <si>
    <r>
      <t>ПОВРЕДЕ, ТРОВАЊА И ПОСЛЕДИЦЕ ДЕЛОВАЊА СПОЉНИХ ФАКТОРА/</t>
    </r>
    <r>
      <rPr>
        <b/>
        <i/>
        <sz val="9"/>
        <color indexed="8"/>
        <rFont val="Segoe UI"/>
        <family val="2"/>
      </rPr>
      <t>Injury, poisoning and certain other consequences of external causes</t>
    </r>
  </si>
  <si>
    <r>
      <t>ФАКТОРИ КОЈИ УТИЧУ НА ЗДРАВСТВЕНО СТАЊЕ И КОНТАКТ СА ЗДРАВСТВЕНОМ СЛУЖБОМ/</t>
    </r>
    <r>
      <rPr>
        <b/>
        <i/>
        <sz val="9"/>
        <color indexed="8"/>
        <rFont val="Segoe UI"/>
        <family val="2"/>
      </rPr>
      <t>External causes of morbidity and mortality</t>
    </r>
  </si>
  <si>
    <r>
      <t>ШИФРА ЗА ПОСЕБНЕ НАМЕНЕ/</t>
    </r>
    <r>
      <rPr>
        <b/>
        <i/>
        <sz val="9"/>
        <color indexed="8"/>
        <rFont val="Segoe UI"/>
        <family val="2"/>
      </rPr>
      <t>Factors influencing health status and contact with health services</t>
    </r>
  </si>
  <si>
    <r>
      <t>Србија - Север/</t>
    </r>
    <r>
      <rPr>
        <sz val="9"/>
        <color indexed="8"/>
        <rFont val="Segoe UI"/>
        <family val="2"/>
      </rPr>
      <t xml:space="preserve"> </t>
    </r>
    <r>
      <rPr>
        <b/>
        <i/>
        <sz val="9"/>
        <color indexed="8"/>
        <rFont val="Segoe UI"/>
        <family val="2"/>
      </rPr>
      <t>Serbia- north</t>
    </r>
  </si>
  <si>
    <r>
      <t>Укупно</t>
    </r>
    <r>
      <rPr>
        <sz val="9"/>
        <color indexed="8"/>
        <rFont val="Segoe UI"/>
        <family val="2"/>
      </rPr>
      <t xml:space="preserve">
</t>
    </r>
    <r>
      <rPr>
        <i/>
        <sz val="9"/>
        <color indexed="8"/>
        <rFont val="Segoe UI"/>
        <family val="2"/>
      </rPr>
      <t>Total</t>
    </r>
  </si>
  <si>
    <r>
      <t>Индекс структуре</t>
    </r>
    <r>
      <rPr>
        <sz val="9"/>
        <color indexed="8"/>
        <rFont val="Segoe UI"/>
        <family val="2"/>
      </rPr>
      <t xml:space="preserve">
</t>
    </r>
    <r>
      <rPr>
        <i/>
        <sz val="9"/>
        <color indexed="8"/>
        <rFont val="Segoe UI"/>
        <family val="2"/>
      </rPr>
      <t>Structure index</t>
    </r>
  </si>
  <si>
    <r>
      <t>Стопа на 1000 становника</t>
    </r>
    <r>
      <rPr>
        <sz val="9"/>
        <color indexed="8"/>
        <rFont val="Segoe UI"/>
        <family val="2"/>
      </rPr>
      <t xml:space="preserve">
</t>
    </r>
    <r>
      <rPr>
        <i/>
        <sz val="9"/>
        <color indexed="8"/>
        <rFont val="Segoe UI"/>
        <family val="2"/>
      </rPr>
      <t>Rate per 1000 population</t>
    </r>
  </si>
  <si>
    <r>
      <t>Србија - Север/</t>
    </r>
    <r>
      <rPr>
        <sz val="9"/>
        <color indexed="8"/>
        <rFont val="Segoe UI"/>
        <family val="2"/>
      </rPr>
      <t xml:space="preserve"> </t>
    </r>
    <r>
      <rPr>
        <i/>
        <sz val="9"/>
        <color indexed="8"/>
        <rFont val="Segoe UI"/>
        <family val="2"/>
      </rPr>
      <t>Serbia- north</t>
    </r>
  </si>
  <si>
    <r>
      <t xml:space="preserve">Регион/област
</t>
    </r>
    <r>
      <rPr>
        <i/>
        <sz val="9"/>
        <color theme="1"/>
        <rFont val="Segoe UI"/>
        <family val="2"/>
      </rPr>
      <t>Region/area</t>
    </r>
  </si>
  <si>
    <r>
      <t xml:space="preserve">Република Србија / </t>
    </r>
    <r>
      <rPr>
        <sz val="9"/>
        <color theme="1"/>
        <rFont val="Segoe UI"/>
        <family val="2"/>
      </rPr>
      <t>Serbia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</si>
</sst>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rgb="FF9C5700"/>
      <name val="Calibri"/>
      <family val="2"/>
      <charset val="238"/>
      <scheme val="minor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i/>
      <sz val="9"/>
      <color theme="1"/>
      <name val="Segoe UI"/>
      <family val="2"/>
    </font>
    <font>
      <b/>
      <i/>
      <sz val="9"/>
      <color indexed="8"/>
      <name val="Segoe UI"/>
      <family val="2"/>
    </font>
    <font>
      <b/>
      <sz val="9"/>
      <color indexed="8"/>
      <name val="Segoe UI"/>
      <family val="2"/>
    </font>
    <font>
      <i/>
      <sz val="9"/>
      <color indexed="8"/>
      <name val="Segoe UI"/>
      <family val="2"/>
    </font>
    <font>
      <sz val="9"/>
      <color indexed="8"/>
      <name val="Segoe UI"/>
      <family val="2"/>
    </font>
    <font>
      <i/>
      <sz val="9"/>
      <color rgb="FF000000"/>
      <name val="Segoe UI"/>
      <family val="2"/>
    </font>
    <font>
      <b/>
      <sz val="9"/>
      <color rgb="FF000000"/>
      <name val="Segoe UI"/>
      <family val="2"/>
    </font>
    <font>
      <sz val="9"/>
      <color rgb="FF000000"/>
      <name val="Segoe UI"/>
      <family val="2"/>
    </font>
    <font>
      <b/>
      <i/>
      <sz val="9"/>
      <color rgb="FF000000"/>
      <name val="Segoe UI"/>
      <family val="2"/>
    </font>
    <font>
      <sz val="9"/>
      <color rgb="FF006100"/>
      <name val="Segoe UI"/>
      <family val="2"/>
    </font>
    <font>
      <sz val="9"/>
      <color rgb="FF9C0006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rgb="FFFFC7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4" tint="0.79998168889431442"/>
        <bgColor indexed="0"/>
      </patternFill>
    </fill>
    <fill>
      <patternFill patternType="solid">
        <fgColor rgb="FFFFEB9C"/>
      </patternFill>
    </fill>
  </fills>
  <borders count="2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/>
      <right/>
      <top style="thin">
        <color theme="4" tint="0.39997558519241921"/>
      </top>
      <bottom style="thin">
        <color theme="4" tint="0.39994506668294322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theme="4" tint="0.39997558519241921"/>
      </top>
      <bottom style="thin">
        <color rgb="FFC0C0C0"/>
      </bottom>
      <diagonal/>
    </border>
    <border>
      <left/>
      <right style="thin">
        <color rgb="FFC0C0C0"/>
      </right>
      <top style="thin">
        <color theme="4" tint="0.39997558519241921"/>
      </top>
      <bottom style="thin">
        <color rgb="FFC0C0C0"/>
      </bottom>
      <diagonal/>
    </border>
    <border>
      <left/>
      <right style="thin">
        <color theme="4" tint="0.39988402966399123"/>
      </right>
      <top style="thin">
        <color theme="4" tint="0.39991454817346722"/>
      </top>
      <bottom/>
      <diagonal/>
    </border>
    <border>
      <left/>
      <right style="thin">
        <color theme="4" tint="0.39994506668294322"/>
      </right>
      <top/>
      <bottom style="thin">
        <color rgb="FFC0C0C0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thin">
        <color rgb="FFC0C0C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theme="4" tint="0.39991454817346722"/>
      </right>
      <top/>
      <bottom/>
      <diagonal/>
    </border>
    <border>
      <left/>
      <right style="thin">
        <color theme="4" tint="0.39991454817346722"/>
      </right>
      <top/>
      <bottom style="thin">
        <color theme="4" tint="0.39991454817346722"/>
      </bottom>
      <diagonal/>
    </border>
  </borders>
  <cellStyleXfs count="9">
    <xf numFmtId="0" fontId="0" fillId="0" borderId="0"/>
    <xf numFmtId="0" fontId="1" fillId="3" borderId="0" applyNumberFormat="0" applyBorder="0" applyAlignment="0" applyProtection="0"/>
    <xf numFmtId="0" fontId="2" fillId="7" borderId="0" applyNumberFormat="0" applyBorder="0" applyAlignment="0" applyProtection="0"/>
    <xf numFmtId="0" fontId="3" fillId="0" borderId="0"/>
    <xf numFmtId="0" fontId="3" fillId="0" borderId="0"/>
    <xf numFmtId="0" fontId="4" fillId="0" borderId="0"/>
    <xf numFmtId="0" fontId="5" fillId="11" borderId="0" applyNumberFormat="0" applyBorder="0" applyAlignment="0" applyProtection="0"/>
    <xf numFmtId="0" fontId="3" fillId="0" borderId="0"/>
    <xf numFmtId="0" fontId="3" fillId="0" borderId="0"/>
  </cellStyleXfs>
  <cellXfs count="20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right" vertical="center"/>
    </xf>
    <xf numFmtId="0" fontId="6" fillId="6" borderId="4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horizontal="right" vertical="center"/>
    </xf>
    <xf numFmtId="0" fontId="8" fillId="0" borderId="0" xfId="0" applyFont="1" applyAlignment="1">
      <alignment wrapText="1"/>
    </xf>
    <xf numFmtId="0" fontId="6" fillId="4" borderId="0" xfId="0" applyFont="1" applyFill="1" applyAlignment="1">
      <alignment horizontal="right"/>
    </xf>
    <xf numFmtId="0" fontId="13" fillId="0" borderId="0" xfId="0" applyFont="1" applyAlignment="1">
      <alignment wrapText="1"/>
    </xf>
    <xf numFmtId="0" fontId="15" fillId="0" borderId="0" xfId="0" applyFont="1"/>
    <xf numFmtId="0" fontId="12" fillId="0" borderId="0" xfId="0" applyFont="1" applyAlignment="1">
      <alignment wrapText="1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/>
    <xf numFmtId="0" fontId="13" fillId="0" borderId="0" xfId="0" applyFont="1"/>
    <xf numFmtId="0" fontId="7" fillId="8" borderId="15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1" fillId="4" borderId="17" xfId="3" applyFont="1" applyFill="1" applyBorder="1" applyAlignment="1">
      <alignment horizontal="right" vertical="center" wrapText="1"/>
    </xf>
    <xf numFmtId="0" fontId="11" fillId="4" borderId="18" xfId="3" applyFont="1" applyFill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12" fillId="0" borderId="0" xfId="0" applyFont="1"/>
    <xf numFmtId="0" fontId="13" fillId="0" borderId="0" xfId="0" applyFont="1" applyAlignment="1">
      <alignment horizontal="right"/>
    </xf>
    <xf numFmtId="0" fontId="8" fillId="8" borderId="21" xfId="0" applyFont="1" applyFill="1" applyBorder="1"/>
    <xf numFmtId="0" fontId="13" fillId="8" borderId="21" xfId="0" applyFont="1" applyFill="1" applyBorder="1" applyAlignment="1">
      <alignment horizontal="center" vertical="center" wrapText="1"/>
    </xf>
    <xf numFmtId="0" fontId="13" fillId="9" borderId="21" xfId="0" applyFont="1" applyFill="1" applyBorder="1" applyAlignment="1">
      <alignment horizontal="left" wrapText="1"/>
    </xf>
    <xf numFmtId="0" fontId="11" fillId="9" borderId="21" xfId="0" applyFont="1" applyFill="1" applyBorder="1" applyAlignment="1">
      <alignment horizontal="left" wrapText="1"/>
    </xf>
    <xf numFmtId="0" fontId="11" fillId="9" borderId="21" xfId="0" applyFont="1" applyFill="1" applyBorder="1" applyAlignment="1">
      <alignment horizontal="right" wrapText="1"/>
    </xf>
    <xf numFmtId="0" fontId="13" fillId="10" borderId="0" xfId="0" applyFont="1" applyFill="1" applyAlignment="1">
      <alignment horizontal="center" vertical="center" wrapText="1"/>
    </xf>
    <xf numFmtId="0" fontId="11" fillId="10" borderId="0" xfId="0" applyFont="1" applyFill="1" applyAlignment="1">
      <alignment horizontal="left" vertical="center" wrapText="1"/>
    </xf>
    <xf numFmtId="0" fontId="11" fillId="10" borderId="0" xfId="0" applyFont="1" applyFill="1" applyAlignment="1">
      <alignment horizontal="center" vertical="center" wrapText="1"/>
    </xf>
    <xf numFmtId="0" fontId="11" fillId="10" borderId="0" xfId="0" applyFont="1" applyFill="1" applyAlignment="1">
      <alignment horizontal="right"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horizontal="left" vertical="top" wrapText="1"/>
    </xf>
    <xf numFmtId="0" fontId="11" fillId="10" borderId="0" xfId="0" applyFont="1" applyFill="1" applyAlignment="1">
      <alignment horizontal="left" vertical="top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wrapText="1"/>
    </xf>
    <xf numFmtId="0" fontId="17" fillId="0" borderId="0" xfId="0" applyFont="1" applyAlignment="1">
      <alignment vertical="center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11" fillId="9" borderId="21" xfId="0" applyFont="1" applyFill="1" applyBorder="1" applyAlignment="1">
      <alignment vertical="center" wrapText="1"/>
    </xf>
    <xf numFmtId="0" fontId="11" fillId="9" borderId="21" xfId="0" applyFont="1" applyFill="1" applyBorder="1" applyAlignment="1">
      <alignment horizontal="left" vertical="center" wrapText="1"/>
    </xf>
    <xf numFmtId="0" fontId="11" fillId="9" borderId="21" xfId="0" applyFont="1" applyFill="1" applyBorder="1" applyAlignment="1">
      <alignment horizontal="right" vertical="center" wrapText="1"/>
    </xf>
    <xf numFmtId="4" fontId="11" fillId="9" borderId="21" xfId="0" applyNumberFormat="1" applyFont="1" applyFill="1" applyBorder="1" applyAlignment="1">
      <alignment horizontal="right" vertical="center" wrapText="1"/>
    </xf>
    <xf numFmtId="4" fontId="11" fillId="10" borderId="0" xfId="0" applyNumberFormat="1" applyFont="1" applyFill="1" applyAlignment="1">
      <alignment horizontal="right" vertical="center" wrapText="1"/>
    </xf>
    <xf numFmtId="0" fontId="13" fillId="0" borderId="18" xfId="4" applyFont="1" applyBorder="1" applyAlignment="1">
      <alignment wrapText="1"/>
    </xf>
    <xf numFmtId="0" fontId="13" fillId="0" borderId="18" xfId="5" applyFont="1" applyBorder="1" applyAlignment="1">
      <alignment wrapText="1"/>
    </xf>
    <xf numFmtId="0" fontId="13" fillId="0" borderId="0" xfId="0" applyFont="1" applyAlignment="1">
      <alignment horizontal="center" vertical="center" wrapText="1"/>
    </xf>
    <xf numFmtId="0" fontId="18" fillId="0" borderId="0" xfId="1" applyFont="1" applyFill="1" applyAlignment="1">
      <alignment horizontal="right" vertical="center" wrapText="1"/>
    </xf>
    <xf numFmtId="0" fontId="18" fillId="0" borderId="0" xfId="1" applyFont="1" applyFill="1" applyAlignment="1">
      <alignment horizontal="left" vertical="center" wrapText="1"/>
    </xf>
    <xf numFmtId="0" fontId="18" fillId="0" borderId="0" xfId="1" applyFont="1" applyFill="1" applyAlignment="1">
      <alignment horizontal="right"/>
    </xf>
    <xf numFmtId="0" fontId="18" fillId="0" borderId="0" xfId="1" applyFont="1" applyFill="1" applyAlignment="1">
      <alignment horizontal="left" wrapText="1"/>
    </xf>
    <xf numFmtId="0" fontId="18" fillId="0" borderId="0" xfId="1" applyFont="1" applyFill="1"/>
    <xf numFmtId="0" fontId="11" fillId="9" borderId="21" xfId="0" applyFont="1" applyFill="1" applyBorder="1" applyAlignment="1">
      <alignment vertical="center"/>
    </xf>
    <xf numFmtId="0" fontId="11" fillId="9" borderId="21" xfId="0" applyFont="1" applyFill="1" applyBorder="1" applyAlignment="1">
      <alignment horizontal="right" vertical="center"/>
    </xf>
    <xf numFmtId="4" fontId="11" fillId="9" borderId="21" xfId="0" applyNumberFormat="1" applyFont="1" applyFill="1" applyBorder="1" applyAlignment="1">
      <alignment horizontal="right" vertical="center"/>
    </xf>
    <xf numFmtId="0" fontId="13" fillId="0" borderId="0" xfId="4" applyFont="1"/>
    <xf numFmtId="0" fontId="6" fillId="2" borderId="0" xfId="1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left" vertical="center"/>
    </xf>
    <xf numFmtId="0" fontId="6" fillId="4" borderId="3" xfId="0" applyFont="1" applyFill="1" applyBorder="1"/>
    <xf numFmtId="0" fontId="6" fillId="4" borderId="19" xfId="0" applyFont="1" applyFill="1" applyBorder="1" applyAlignment="1">
      <alignment horizontal="right" vertical="center"/>
    </xf>
    <xf numFmtId="0" fontId="19" fillId="7" borderId="0" xfId="2" applyFont="1"/>
    <xf numFmtId="2" fontId="7" fillId="0" borderId="0" xfId="0" applyNumberFormat="1" applyFont="1" applyAlignment="1">
      <alignment horizontal="right"/>
    </xf>
    <xf numFmtId="2" fontId="13" fillId="0" borderId="0" xfId="0" applyNumberFormat="1" applyFont="1" applyAlignment="1">
      <alignment horizontal="right"/>
    </xf>
    <xf numFmtId="0" fontId="8" fillId="8" borderId="0" xfId="0" applyFont="1" applyFill="1"/>
    <xf numFmtId="0" fontId="15" fillId="8" borderId="21" xfId="0" applyFont="1" applyFill="1" applyBorder="1" applyAlignment="1">
      <alignment horizontal="right" vertical="center" wrapText="1"/>
    </xf>
    <xf numFmtId="0" fontId="13" fillId="0" borderId="21" xfId="0" applyFont="1" applyBorder="1" applyAlignment="1">
      <alignment horizontal="left"/>
    </xf>
    <xf numFmtId="0" fontId="11" fillId="0" borderId="21" xfId="0" applyFont="1" applyBorder="1" applyAlignment="1">
      <alignment horizontal="left"/>
    </xf>
    <xf numFmtId="0" fontId="13" fillId="0" borderId="21" xfId="0" applyFont="1" applyBorder="1" applyAlignment="1">
      <alignment wrapText="1"/>
    </xf>
    <xf numFmtId="0" fontId="13" fillId="0" borderId="21" xfId="0" applyFont="1" applyBorder="1" applyAlignment="1">
      <alignment horizontal="right"/>
    </xf>
    <xf numFmtId="2" fontId="13" fillId="0" borderId="21" xfId="0" applyNumberFormat="1" applyFont="1" applyBorder="1" applyAlignment="1">
      <alignment horizontal="right"/>
    </xf>
    <xf numFmtId="0" fontId="11" fillId="9" borderId="24" xfId="0" applyFont="1" applyFill="1" applyBorder="1" applyAlignment="1">
      <alignment vertical="center" wrapText="1"/>
    </xf>
    <xf numFmtId="0" fontId="13" fillId="9" borderId="24" xfId="0" applyFont="1" applyFill="1" applyBorder="1" applyAlignment="1">
      <alignment horizontal="left" wrapText="1"/>
    </xf>
    <xf numFmtId="0" fontId="11" fillId="9" borderId="24" xfId="0" applyFont="1" applyFill="1" applyBorder="1" applyAlignment="1">
      <alignment horizontal="right" wrapText="1"/>
    </xf>
    <xf numFmtId="2" fontId="11" fillId="9" borderId="24" xfId="0" applyNumberFormat="1" applyFont="1" applyFill="1" applyBorder="1" applyAlignment="1">
      <alignment horizontal="right" wrapText="1"/>
    </xf>
    <xf numFmtId="2" fontId="11" fillId="10" borderId="0" xfId="0" applyNumberFormat="1" applyFont="1" applyFill="1" applyAlignment="1">
      <alignment horizontal="right" vertical="center" wrapText="1"/>
    </xf>
    <xf numFmtId="0" fontId="13" fillId="0" borderId="0" xfId="7" applyFont="1" applyAlignment="1">
      <alignment horizontal="right" wrapText="1"/>
    </xf>
    <xf numFmtId="0" fontId="13" fillId="0" borderId="0" xfId="8" applyFont="1" applyAlignment="1">
      <alignment wrapText="1"/>
    </xf>
    <xf numFmtId="0" fontId="13" fillId="0" borderId="0" xfId="7" applyFont="1" applyAlignment="1">
      <alignment wrapText="1"/>
    </xf>
    <xf numFmtId="2" fontId="13" fillId="0" borderId="0" xfId="0" applyNumberFormat="1" applyFont="1" applyAlignment="1">
      <alignment horizontal="right" vertical="center" wrapText="1"/>
    </xf>
    <xf numFmtId="0" fontId="7" fillId="0" borderId="0" xfId="7" applyFont="1" applyAlignment="1">
      <alignment wrapText="1"/>
    </xf>
    <xf numFmtId="0" fontId="7" fillId="0" borderId="0" xfId="7" applyFont="1" applyAlignment="1">
      <alignment horizontal="right" wrapText="1"/>
    </xf>
    <xf numFmtId="0" fontId="7" fillId="0" borderId="0" xfId="6" applyFont="1" applyFill="1" applyBorder="1" applyAlignment="1">
      <alignment horizontal="right" wrapText="1"/>
    </xf>
    <xf numFmtId="0" fontId="11" fillId="0" borderId="0" xfId="0" applyFont="1" applyAlignment="1">
      <alignment horizontal="right" vertical="center" wrapText="1"/>
    </xf>
    <xf numFmtId="1" fontId="11" fillId="10" borderId="0" xfId="0" applyNumberFormat="1" applyFont="1" applyFill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right" vertical="center" wrapText="1"/>
    </xf>
    <xf numFmtId="2" fontId="11" fillId="9" borderId="21" xfId="0" applyNumberFormat="1" applyFont="1" applyFill="1" applyBorder="1" applyAlignment="1">
      <alignment horizontal="right" vertical="center" wrapText="1"/>
    </xf>
    <xf numFmtId="0" fontId="13" fillId="0" borderId="16" xfId="4" applyFont="1" applyBorder="1" applyAlignment="1">
      <alignment wrapText="1"/>
    </xf>
    <xf numFmtId="0" fontId="13" fillId="0" borderId="25" xfId="4" applyFont="1" applyBorder="1" applyAlignment="1">
      <alignment wrapText="1"/>
    </xf>
    <xf numFmtId="1" fontId="7" fillId="0" borderId="0" xfId="0" applyNumberFormat="1" applyFont="1" applyAlignment="1">
      <alignment horizontal="right"/>
    </xf>
    <xf numFmtId="0" fontId="13" fillId="0" borderId="0" xfId="4" applyFont="1" applyAlignment="1">
      <alignment wrapText="1"/>
    </xf>
    <xf numFmtId="1" fontId="11" fillId="0" borderId="0" xfId="0" applyNumberFormat="1" applyFont="1" applyAlignment="1">
      <alignment horizontal="right" vertical="center" wrapText="1"/>
    </xf>
    <xf numFmtId="4" fontId="7" fillId="0" borderId="0" xfId="0" applyNumberFormat="1" applyFont="1"/>
    <xf numFmtId="4" fontId="7" fillId="0" borderId="0" xfId="0" applyNumberFormat="1" applyFont="1" applyAlignment="1">
      <alignment horizontal="right"/>
    </xf>
    <xf numFmtId="1" fontId="13" fillId="0" borderId="0" xfId="7" applyNumberFormat="1" applyFont="1" applyAlignment="1">
      <alignment horizontal="right" wrapText="1"/>
    </xf>
    <xf numFmtId="1" fontId="13" fillId="0" borderId="0" xfId="0" applyNumberFormat="1" applyFont="1" applyAlignment="1">
      <alignment horizontal="right" vertical="center"/>
    </xf>
    <xf numFmtId="1" fontId="11" fillId="9" borderId="21" xfId="0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/>
    </xf>
    <xf numFmtId="0" fontId="8" fillId="2" borderId="0" xfId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0" fontId="6" fillId="4" borderId="7" xfId="0" applyFont="1" applyFill="1" applyBorder="1"/>
    <xf numFmtId="0" fontId="8" fillId="0" borderId="0" xfId="0" applyFont="1" applyAlignment="1">
      <alignment horizontal="left"/>
    </xf>
    <xf numFmtId="0" fontId="6" fillId="8" borderId="4" xfId="0" applyFont="1" applyFill="1" applyBorder="1" applyAlignment="1">
      <alignment horizontal="right" vertical="center"/>
    </xf>
    <xf numFmtId="4" fontId="6" fillId="0" borderId="0" xfId="0" applyNumberFormat="1" applyFont="1"/>
    <xf numFmtId="4" fontId="13" fillId="0" borderId="0" xfId="0" applyNumberFormat="1" applyFont="1"/>
    <xf numFmtId="0" fontId="15" fillId="8" borderId="21" xfId="0" applyFont="1" applyFill="1" applyBorder="1" applyAlignment="1">
      <alignment vertical="center"/>
    </xf>
    <xf numFmtId="4" fontId="11" fillId="9" borderId="21" xfId="0" applyNumberFormat="1" applyFont="1" applyFill="1" applyBorder="1" applyAlignment="1">
      <alignment horizontal="right" wrapText="1"/>
    </xf>
    <xf numFmtId="4" fontId="13" fillId="0" borderId="0" xfId="0" applyNumberFormat="1" applyFont="1" applyAlignment="1">
      <alignment horizontal="right"/>
    </xf>
    <xf numFmtId="0" fontId="11" fillId="4" borderId="0" xfId="0" applyFont="1" applyFill="1" applyAlignment="1">
      <alignment horizontal="center" wrapText="1"/>
    </xf>
    <xf numFmtId="0" fontId="13" fillId="0" borderId="0" xfId="5" applyFont="1"/>
    <xf numFmtId="0" fontId="6" fillId="4" borderId="20" xfId="0" applyFont="1" applyFill="1" applyBorder="1" applyAlignment="1">
      <alignment horizontal="right" vertical="center"/>
    </xf>
    <xf numFmtId="0" fontId="13" fillId="0" borderId="0" xfId="0" applyFont="1" applyAlignment="1">
      <alignment horizontal="center"/>
    </xf>
    <xf numFmtId="0" fontId="11" fillId="9" borderId="24" xfId="0" applyFont="1" applyFill="1" applyBorder="1" applyAlignment="1">
      <alignment horizontal="left" wrapText="1"/>
    </xf>
    <xf numFmtId="0" fontId="11" fillId="9" borderId="24" xfId="0" applyFont="1" applyFill="1" applyBorder="1" applyAlignment="1">
      <alignment horizontal="right" vertical="center" wrapText="1"/>
    </xf>
    <xf numFmtId="0" fontId="11" fillId="4" borderId="0" xfId="0" applyFont="1" applyFill="1" applyAlignment="1">
      <alignment horizontal="right"/>
    </xf>
    <xf numFmtId="0" fontId="11" fillId="4" borderId="0" xfId="0" applyFont="1" applyFill="1" applyAlignment="1">
      <alignment wrapText="1"/>
    </xf>
    <xf numFmtId="2" fontId="11" fillId="4" borderId="0" xfId="0" applyNumberFormat="1" applyFont="1" applyFill="1" applyAlignment="1">
      <alignment horizontal="right"/>
    </xf>
    <xf numFmtId="4" fontId="11" fillId="9" borderId="21" xfId="0" applyNumberFormat="1" applyFont="1" applyFill="1" applyBorder="1" applyAlignment="1">
      <alignment vertical="center" wrapText="1"/>
    </xf>
    <xf numFmtId="0" fontId="13" fillId="4" borderId="0" xfId="0" applyFont="1" applyFill="1" applyAlignment="1">
      <alignment wrapText="1"/>
    </xf>
    <xf numFmtId="0" fontId="6" fillId="6" borderId="0" xfId="0" applyFont="1" applyFill="1"/>
    <xf numFmtId="0" fontId="6" fillId="4" borderId="0" xfId="0" applyFont="1" applyFill="1"/>
    <xf numFmtId="0" fontId="7" fillId="8" borderId="15" xfId="0" applyFont="1" applyFill="1" applyBorder="1" applyAlignment="1">
      <alignment vertical="center" wrapText="1"/>
    </xf>
    <xf numFmtId="0" fontId="8" fillId="8" borderId="15" xfId="0" applyFont="1" applyFill="1" applyBorder="1" applyAlignment="1">
      <alignment vertical="center" wrapText="1"/>
    </xf>
    <xf numFmtId="1" fontId="6" fillId="8" borderId="3" xfId="0" applyNumberFormat="1" applyFont="1" applyFill="1" applyBorder="1" applyAlignment="1">
      <alignment horizontal="right" vertical="center"/>
    </xf>
    <xf numFmtId="1" fontId="6" fillId="8" borderId="4" xfId="0" applyNumberFormat="1" applyFont="1" applyFill="1" applyBorder="1" applyAlignment="1">
      <alignment horizontal="right" vertical="center"/>
    </xf>
    <xf numFmtId="1" fontId="6" fillId="4" borderId="19" xfId="0" applyNumberFormat="1" applyFont="1" applyFill="1" applyBorder="1" applyAlignment="1">
      <alignment horizontal="right" vertical="center"/>
    </xf>
    <xf numFmtId="1" fontId="6" fillId="4" borderId="20" xfId="0" applyNumberFormat="1" applyFont="1" applyFill="1" applyBorder="1" applyAlignment="1">
      <alignment horizontal="right" vertical="center"/>
    </xf>
    <xf numFmtId="0" fontId="13" fillId="0" borderId="22" xfId="0" applyFont="1" applyBorder="1" applyAlignment="1">
      <alignment wrapText="1"/>
    </xf>
    <xf numFmtId="0" fontId="15" fillId="8" borderId="23" xfId="0" applyFont="1" applyFill="1" applyBorder="1" applyAlignment="1">
      <alignment vertical="center"/>
    </xf>
    <xf numFmtId="0" fontId="13" fillId="0" borderId="18" xfId="0" applyFont="1" applyBorder="1" applyAlignment="1">
      <alignment wrapText="1"/>
    </xf>
    <xf numFmtId="0" fontId="6" fillId="4" borderId="0" xfId="0" applyFont="1" applyFill="1" applyAlignment="1">
      <alignment wrapText="1"/>
    </xf>
    <xf numFmtId="0" fontId="9" fillId="4" borderId="1" xfId="0" applyFont="1" applyFill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6" fillId="6" borderId="4" xfId="0" applyFont="1" applyFill="1" applyBorder="1" applyAlignment="1">
      <alignment vertical="center"/>
    </xf>
    <xf numFmtId="0" fontId="6" fillId="6" borderId="6" xfId="0" applyFont="1" applyFill="1" applyBorder="1" applyAlignment="1">
      <alignment vertical="center"/>
    </xf>
    <xf numFmtId="0" fontId="6" fillId="6" borderId="7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1" fontId="13" fillId="0" borderId="16" xfId="3" applyNumberFormat="1" applyFont="1" applyBorder="1" applyAlignment="1">
      <alignment horizontal="right" vertical="center" wrapText="1"/>
    </xf>
    <xf numFmtId="0" fontId="13" fillId="0" borderId="16" xfId="3" applyFont="1" applyBorder="1" applyAlignment="1">
      <alignment horizontal="right" vertical="center" wrapText="1"/>
    </xf>
    <xf numFmtId="0" fontId="13" fillId="0" borderId="18" xfId="3" applyFont="1" applyBorder="1" applyAlignment="1">
      <alignment horizontal="right" vertical="center" wrapText="1"/>
    </xf>
    <xf numFmtId="0" fontId="6" fillId="8" borderId="0" xfId="0" applyFont="1" applyFill="1" applyAlignment="1">
      <alignment vertical="center"/>
    </xf>
    <xf numFmtId="0" fontId="6" fillId="8" borderId="15" xfId="0" applyFont="1" applyFill="1" applyBorder="1" applyAlignment="1">
      <alignment vertical="center"/>
    </xf>
    <xf numFmtId="0" fontId="6" fillId="6" borderId="11" xfId="0" applyFont="1" applyFill="1" applyBorder="1" applyAlignment="1">
      <alignment vertical="center"/>
    </xf>
    <xf numFmtId="0" fontId="6" fillId="6" borderId="12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0" fontId="13" fillId="0" borderId="0" xfId="3" applyFont="1" applyAlignment="1">
      <alignment horizontal="right" vertical="center" wrapText="1"/>
    </xf>
    <xf numFmtId="0" fontId="6" fillId="6" borderId="26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/>
    </xf>
    <xf numFmtId="0" fontId="8" fillId="8" borderId="15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8" fillId="8" borderId="15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/>
    </xf>
    <xf numFmtId="0" fontId="7" fillId="8" borderId="15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 vertical="center"/>
    </xf>
    <xf numFmtId="0" fontId="10" fillId="8" borderId="15" xfId="3" applyFont="1" applyFill="1" applyBorder="1" applyAlignment="1">
      <alignment horizontal="center" vertical="center" wrapText="1"/>
    </xf>
    <xf numFmtId="0" fontId="10" fillId="8" borderId="15" xfId="3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5" fillId="8" borderId="21" xfId="0" applyFont="1" applyFill="1" applyBorder="1" applyAlignment="1">
      <alignment horizontal="center" vertical="center" wrapText="1"/>
    </xf>
    <xf numFmtId="0" fontId="15" fillId="8" borderId="21" xfId="0" applyFont="1" applyFill="1" applyBorder="1" applyAlignment="1">
      <alignment horizontal="center" vertical="center"/>
    </xf>
    <xf numFmtId="0" fontId="15" fillId="8" borderId="21" xfId="0" applyFont="1" applyFill="1" applyBorder="1" applyAlignment="1">
      <alignment horizontal="right" vertical="center" wrapText="1"/>
    </xf>
    <xf numFmtId="0" fontId="15" fillId="8" borderId="21" xfId="0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6" fillId="8" borderId="15" xfId="0" applyFont="1" applyFill="1" applyBorder="1" applyAlignment="1">
      <alignment horizontal="center"/>
    </xf>
    <xf numFmtId="0" fontId="6" fillId="8" borderId="15" xfId="0" applyFont="1" applyFill="1" applyBorder="1" applyAlignment="1">
      <alignment horizontal="center" vertical="center"/>
    </xf>
    <xf numFmtId="1" fontId="7" fillId="8" borderId="15" xfId="0" applyNumberFormat="1" applyFont="1" applyFill="1" applyBorder="1" applyAlignment="1">
      <alignment horizontal="center" vertical="center"/>
    </xf>
    <xf numFmtId="1" fontId="8" fillId="8" borderId="15" xfId="0" applyNumberFormat="1" applyFont="1" applyFill="1" applyBorder="1" applyAlignment="1">
      <alignment horizontal="center" vertical="center" wrapText="1"/>
    </xf>
    <xf numFmtId="1" fontId="7" fillId="8" borderId="15" xfId="0" applyNumberFormat="1" applyFont="1" applyFill="1" applyBorder="1" applyAlignment="1">
      <alignment horizontal="center" vertical="center" wrapText="1"/>
    </xf>
    <xf numFmtId="1" fontId="9" fillId="8" borderId="15" xfId="0" applyNumberFormat="1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 wrapText="1"/>
    </xf>
  </cellXfs>
  <cellStyles count="9">
    <cellStyle name="Bad" xfId="2" builtinId="27"/>
    <cellStyle name="Good" xfId="1" builtinId="26"/>
    <cellStyle name="Neutral" xfId="6" builtinId="28"/>
    <cellStyle name="Normal" xfId="0" builtinId="0"/>
    <cellStyle name="Normal_Sheet1" xfId="4" xr:uid="{F10E9E43-3252-45EC-B35D-B976C695D25A}"/>
    <cellStyle name="Normal_Sheet1_1" xfId="5" xr:uid="{82D88B59-4020-4605-A053-7D9CC3819F17}"/>
    <cellStyle name="Normal_Sheet2" xfId="7" xr:uid="{EBF27E97-3F34-44DE-9AC7-87E1C82A0390}"/>
    <cellStyle name="Normal_Sheet3" xfId="8" xr:uid="{E9DE2ABA-D7E0-4551-B2D8-9A0A5B5B1FC1}"/>
    <cellStyle name="Normal_Sheet7 2" xfId="3" xr:uid="{DCAFEC83-080D-4309-80B4-9B34A2D115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4972C-E1F9-4862-83C8-A1AADED19356}">
  <dimension ref="A1:F36"/>
  <sheetViews>
    <sheetView tabSelected="1" workbookViewId="0"/>
  </sheetViews>
  <sheetFormatPr defaultColWidth="8.88671875" defaultRowHeight="13.2" x14ac:dyDescent="0.3"/>
  <cols>
    <col min="1" max="1" width="25.44140625" style="2" customWidth="1"/>
    <col min="2" max="6" width="18.6640625" style="2" customWidth="1"/>
    <col min="7" max="16384" width="8.88671875" style="2"/>
  </cols>
  <sheetData>
    <row r="1" spans="1:6" x14ac:dyDescent="0.3">
      <c r="A1" s="1" t="s">
        <v>29</v>
      </c>
    </row>
    <row r="2" spans="1:6" x14ac:dyDescent="0.3">
      <c r="A2" s="3" t="s">
        <v>30</v>
      </c>
    </row>
    <row r="4" spans="1:6" x14ac:dyDescent="0.3">
      <c r="A4" s="4" t="s">
        <v>31</v>
      </c>
    </row>
    <row r="5" spans="1:6" x14ac:dyDescent="0.3">
      <c r="A5" s="3" t="s">
        <v>32</v>
      </c>
    </row>
    <row r="7" spans="1:6" ht="26.4" x14ac:dyDescent="0.3">
      <c r="A7" s="179" t="s">
        <v>817</v>
      </c>
      <c r="B7" s="5" t="s">
        <v>0</v>
      </c>
      <c r="C7" s="5" t="s">
        <v>1</v>
      </c>
      <c r="D7" s="5" t="s">
        <v>2</v>
      </c>
      <c r="E7" s="5" t="s">
        <v>3</v>
      </c>
      <c r="F7" s="6" t="s">
        <v>4</v>
      </c>
    </row>
    <row r="8" spans="1:6" ht="27.75" customHeight="1" x14ac:dyDescent="0.3">
      <c r="A8" s="180"/>
      <c r="B8" s="7" t="s">
        <v>5</v>
      </c>
      <c r="C8" s="7" t="s">
        <v>6</v>
      </c>
      <c r="D8" s="7" t="s">
        <v>7</v>
      </c>
      <c r="E8" s="7" t="s">
        <v>8</v>
      </c>
      <c r="F8" s="8" t="s">
        <v>9</v>
      </c>
    </row>
    <row r="9" spans="1:6" ht="18" customHeight="1" x14ac:dyDescent="0.3">
      <c r="A9" s="9" t="s">
        <v>783</v>
      </c>
      <c r="B9" s="10">
        <v>3547</v>
      </c>
      <c r="C9" s="10">
        <v>2018</v>
      </c>
      <c r="D9" s="10">
        <v>310</v>
      </c>
      <c r="E9" s="10">
        <v>1219</v>
      </c>
      <c r="F9" s="11">
        <v>6897</v>
      </c>
    </row>
    <row r="10" spans="1:6" ht="18.75" customHeight="1" x14ac:dyDescent="0.3">
      <c r="A10" s="12" t="s">
        <v>782</v>
      </c>
      <c r="B10" s="13">
        <v>1608</v>
      </c>
      <c r="C10" s="13">
        <v>988</v>
      </c>
      <c r="D10" s="13">
        <v>120</v>
      </c>
      <c r="E10" s="13">
        <v>500</v>
      </c>
      <c r="F10" s="13">
        <v>3093</v>
      </c>
    </row>
    <row r="11" spans="1:6" ht="26.4" x14ac:dyDescent="0.3">
      <c r="A11" s="158" t="s">
        <v>757</v>
      </c>
      <c r="B11" s="159">
        <v>70</v>
      </c>
      <c r="C11" s="159">
        <v>46</v>
      </c>
      <c r="D11" s="159">
        <v>4</v>
      </c>
      <c r="E11" s="159">
        <v>20</v>
      </c>
      <c r="F11" s="159">
        <v>144</v>
      </c>
    </row>
    <row r="12" spans="1:6" ht="26.4" x14ac:dyDescent="0.3">
      <c r="A12" s="160" t="s">
        <v>785</v>
      </c>
      <c r="B12" s="159">
        <v>91</v>
      </c>
      <c r="C12" s="159">
        <v>70</v>
      </c>
      <c r="D12" s="159">
        <v>4</v>
      </c>
      <c r="E12" s="159">
        <v>17</v>
      </c>
      <c r="F12" s="159">
        <v>156</v>
      </c>
    </row>
    <row r="13" spans="1:6" ht="26.4" x14ac:dyDescent="0.3">
      <c r="A13" s="158" t="s">
        <v>758</v>
      </c>
      <c r="B13" s="159">
        <v>48</v>
      </c>
      <c r="C13" s="159">
        <v>29</v>
      </c>
      <c r="D13" s="159">
        <v>5</v>
      </c>
      <c r="E13" s="159">
        <v>14</v>
      </c>
      <c r="F13" s="159">
        <v>137</v>
      </c>
    </row>
    <row r="14" spans="1:6" ht="26.4" x14ac:dyDescent="0.3">
      <c r="A14" s="158" t="s">
        <v>759</v>
      </c>
      <c r="B14" s="159">
        <v>146</v>
      </c>
      <c r="C14" s="159">
        <v>87</v>
      </c>
      <c r="D14" s="159">
        <v>17</v>
      </c>
      <c r="E14" s="159">
        <v>42</v>
      </c>
      <c r="F14" s="159">
        <v>265</v>
      </c>
    </row>
    <row r="15" spans="1:6" ht="26.4" x14ac:dyDescent="0.3">
      <c r="A15" s="158" t="s">
        <v>760</v>
      </c>
      <c r="B15" s="159">
        <v>79</v>
      </c>
      <c r="C15" s="159">
        <v>56</v>
      </c>
      <c r="D15" s="159">
        <v>1</v>
      </c>
      <c r="E15" s="159">
        <v>22</v>
      </c>
      <c r="F15" s="159">
        <v>144</v>
      </c>
    </row>
    <row r="16" spans="1:6" ht="26.4" x14ac:dyDescent="0.3">
      <c r="A16" s="158" t="s">
        <v>761</v>
      </c>
      <c r="B16" s="159">
        <v>257</v>
      </c>
      <c r="C16" s="159">
        <v>183</v>
      </c>
      <c r="D16" s="159">
        <v>8</v>
      </c>
      <c r="E16" s="159">
        <v>66</v>
      </c>
      <c r="F16" s="159">
        <v>449</v>
      </c>
    </row>
    <row r="17" spans="1:6" ht="26.4" x14ac:dyDescent="0.3">
      <c r="A17" s="158" t="s">
        <v>762</v>
      </c>
      <c r="B17" s="159">
        <v>155</v>
      </c>
      <c r="C17" s="159">
        <v>99</v>
      </c>
      <c r="D17" s="159">
        <v>17</v>
      </c>
      <c r="E17" s="159">
        <v>39</v>
      </c>
      <c r="F17" s="159">
        <v>261</v>
      </c>
    </row>
    <row r="18" spans="1:6" ht="26.4" x14ac:dyDescent="0.3">
      <c r="A18" s="158" t="s">
        <v>763</v>
      </c>
      <c r="B18" s="159">
        <v>762</v>
      </c>
      <c r="C18" s="159">
        <v>418</v>
      </c>
      <c r="D18" s="159">
        <v>64</v>
      </c>
      <c r="E18" s="159">
        <v>280</v>
      </c>
      <c r="F18" s="159">
        <v>1537</v>
      </c>
    </row>
    <row r="19" spans="1:6" ht="19.5" customHeight="1" x14ac:dyDescent="0.3">
      <c r="A19" s="157" t="s">
        <v>784</v>
      </c>
      <c r="B19" s="29">
        <v>1939</v>
      </c>
      <c r="C19" s="29">
        <v>1030</v>
      </c>
      <c r="D19" s="29">
        <v>190</v>
      </c>
      <c r="E19" s="29">
        <v>719</v>
      </c>
      <c r="F19" s="29">
        <v>3804</v>
      </c>
    </row>
    <row r="20" spans="1:6" ht="26.4" x14ac:dyDescent="0.3">
      <c r="A20" s="158" t="s">
        <v>764</v>
      </c>
      <c r="B20" s="159">
        <v>145</v>
      </c>
      <c r="C20" s="159">
        <v>56</v>
      </c>
      <c r="D20" s="159">
        <v>14</v>
      </c>
      <c r="E20" s="159">
        <v>75</v>
      </c>
      <c r="F20" s="159">
        <v>349</v>
      </c>
    </row>
    <row r="21" spans="1:6" ht="26.4" x14ac:dyDescent="0.3">
      <c r="A21" s="158" t="s">
        <v>765</v>
      </c>
      <c r="B21" s="159">
        <v>59</v>
      </c>
      <c r="C21" s="159">
        <v>25</v>
      </c>
      <c r="D21" s="159">
        <v>2</v>
      </c>
      <c r="E21" s="159">
        <v>32</v>
      </c>
      <c r="F21" s="159">
        <v>169</v>
      </c>
    </row>
    <row r="22" spans="1:6" ht="26.4" x14ac:dyDescent="0.3">
      <c r="A22" s="158" t="s">
        <v>766</v>
      </c>
      <c r="B22" s="159">
        <v>77</v>
      </c>
      <c r="C22" s="159">
        <v>44</v>
      </c>
      <c r="D22" s="159">
        <v>4</v>
      </c>
      <c r="E22" s="159">
        <v>29</v>
      </c>
      <c r="F22" s="159">
        <v>136</v>
      </c>
    </row>
    <row r="23" spans="1:6" ht="26.4" x14ac:dyDescent="0.3">
      <c r="A23" s="158" t="s">
        <v>767</v>
      </c>
      <c r="B23" s="159">
        <v>85</v>
      </c>
      <c r="C23" s="159">
        <v>46</v>
      </c>
      <c r="D23" s="159">
        <v>11</v>
      </c>
      <c r="E23" s="159">
        <v>28</v>
      </c>
      <c r="F23" s="159">
        <v>230</v>
      </c>
    </row>
    <row r="24" spans="1:6" ht="26.4" x14ac:dyDescent="0.3">
      <c r="A24" s="158" t="s">
        <v>768</v>
      </c>
      <c r="B24" s="159">
        <v>184</v>
      </c>
      <c r="C24" s="159">
        <v>103</v>
      </c>
      <c r="D24" s="159">
        <v>14</v>
      </c>
      <c r="E24" s="159">
        <v>67</v>
      </c>
      <c r="F24" s="159">
        <v>256</v>
      </c>
    </row>
    <row r="25" spans="1:6" ht="26.4" x14ac:dyDescent="0.3">
      <c r="A25" s="158" t="s">
        <v>769</v>
      </c>
      <c r="B25" s="159">
        <v>105</v>
      </c>
      <c r="C25" s="159">
        <v>49</v>
      </c>
      <c r="D25" s="159">
        <v>7</v>
      </c>
      <c r="E25" s="159">
        <v>49</v>
      </c>
      <c r="F25" s="159">
        <v>204</v>
      </c>
    </row>
    <row r="26" spans="1:6" ht="26.4" x14ac:dyDescent="0.3">
      <c r="A26" s="158" t="s">
        <v>770</v>
      </c>
      <c r="B26" s="159">
        <v>68</v>
      </c>
      <c r="C26" s="159">
        <v>36</v>
      </c>
      <c r="D26" s="159">
        <v>9</v>
      </c>
      <c r="E26" s="159">
        <v>23</v>
      </c>
      <c r="F26" s="159">
        <v>140</v>
      </c>
    </row>
    <row r="27" spans="1:6" ht="26.4" x14ac:dyDescent="0.3">
      <c r="A27" s="158" t="s">
        <v>771</v>
      </c>
      <c r="B27" s="159">
        <v>70</v>
      </c>
      <c r="C27" s="159">
        <v>39</v>
      </c>
      <c r="D27" s="159">
        <v>7</v>
      </c>
      <c r="E27" s="159">
        <v>24</v>
      </c>
      <c r="F27" s="159">
        <v>111</v>
      </c>
    </row>
    <row r="28" spans="1:6" ht="26.4" x14ac:dyDescent="0.3">
      <c r="A28" s="158" t="s">
        <v>772</v>
      </c>
      <c r="B28" s="159">
        <v>126</v>
      </c>
      <c r="C28" s="159">
        <v>53</v>
      </c>
      <c r="D28" s="159">
        <v>14</v>
      </c>
      <c r="E28" s="159">
        <v>59</v>
      </c>
      <c r="F28" s="159">
        <v>282</v>
      </c>
    </row>
    <row r="29" spans="1:6" ht="26.4" x14ac:dyDescent="0.3">
      <c r="A29" s="158" t="s">
        <v>773</v>
      </c>
      <c r="B29" s="159">
        <v>98</v>
      </c>
      <c r="C29" s="159">
        <v>35</v>
      </c>
      <c r="D29" s="159">
        <v>16</v>
      </c>
      <c r="E29" s="159">
        <v>47</v>
      </c>
      <c r="F29" s="159">
        <v>195</v>
      </c>
    </row>
    <row r="30" spans="1:6" ht="26.4" x14ac:dyDescent="0.3">
      <c r="A30" s="158" t="s">
        <v>774</v>
      </c>
      <c r="B30" s="159">
        <v>174</v>
      </c>
      <c r="C30" s="159">
        <v>83</v>
      </c>
      <c r="D30" s="159">
        <v>27</v>
      </c>
      <c r="E30" s="159">
        <v>64</v>
      </c>
      <c r="F30" s="159">
        <v>290</v>
      </c>
    </row>
    <row r="31" spans="1:6" ht="26.4" x14ac:dyDescent="0.3">
      <c r="A31" s="158" t="s">
        <v>775</v>
      </c>
      <c r="B31" s="159">
        <v>124</v>
      </c>
      <c r="C31" s="159">
        <v>77</v>
      </c>
      <c r="D31" s="159">
        <v>9</v>
      </c>
      <c r="E31" s="159">
        <v>38</v>
      </c>
      <c r="F31" s="159">
        <v>227</v>
      </c>
    </row>
    <row r="32" spans="1:6" ht="26.4" x14ac:dyDescent="0.3">
      <c r="A32" s="158" t="s">
        <v>776</v>
      </c>
      <c r="B32" s="159">
        <v>265</v>
      </c>
      <c r="C32" s="159">
        <v>143</v>
      </c>
      <c r="D32" s="159">
        <v>26</v>
      </c>
      <c r="E32" s="159">
        <v>96</v>
      </c>
      <c r="F32" s="159">
        <v>473</v>
      </c>
    </row>
    <row r="33" spans="1:6" ht="26.4" x14ac:dyDescent="0.3">
      <c r="A33" s="158" t="s">
        <v>777</v>
      </c>
      <c r="B33" s="159">
        <v>54</v>
      </c>
      <c r="C33" s="159">
        <v>24</v>
      </c>
      <c r="D33" s="159">
        <v>3</v>
      </c>
      <c r="E33" s="159">
        <v>27</v>
      </c>
      <c r="F33" s="159">
        <v>123</v>
      </c>
    </row>
    <row r="34" spans="1:6" ht="26.4" x14ac:dyDescent="0.3">
      <c r="A34" s="158" t="s">
        <v>778</v>
      </c>
      <c r="B34" s="159">
        <v>54</v>
      </c>
      <c r="C34" s="159">
        <v>31</v>
      </c>
      <c r="D34" s="159">
        <v>4</v>
      </c>
      <c r="E34" s="159">
        <v>19</v>
      </c>
      <c r="F34" s="159">
        <v>92</v>
      </c>
    </row>
    <row r="35" spans="1:6" ht="26.4" x14ac:dyDescent="0.3">
      <c r="A35" s="158" t="s">
        <v>779</v>
      </c>
      <c r="B35" s="159">
        <v>132</v>
      </c>
      <c r="C35" s="159">
        <v>93</v>
      </c>
      <c r="D35" s="159">
        <v>13</v>
      </c>
      <c r="E35" s="159">
        <v>26</v>
      </c>
      <c r="F35" s="159">
        <v>258</v>
      </c>
    </row>
    <row r="36" spans="1:6" ht="26.4" x14ac:dyDescent="0.3">
      <c r="A36" s="161" t="s">
        <v>780</v>
      </c>
      <c r="B36" s="159">
        <v>119</v>
      </c>
      <c r="C36" s="159">
        <v>93</v>
      </c>
      <c r="D36" s="159">
        <v>10</v>
      </c>
      <c r="E36" s="159">
        <v>16</v>
      </c>
      <c r="F36" s="159">
        <v>269</v>
      </c>
    </row>
  </sheetData>
  <mergeCells count="1">
    <mergeCell ref="A7:A8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6B32D-49B1-4CC9-88E2-3F45310B073C}">
  <dimension ref="A1:F36"/>
  <sheetViews>
    <sheetView zoomScaleNormal="100" workbookViewId="0"/>
  </sheetViews>
  <sheetFormatPr defaultColWidth="8.88671875" defaultRowHeight="13.2" x14ac:dyDescent="0.3"/>
  <cols>
    <col min="1" max="1" width="30.88671875" style="2" bestFit="1" customWidth="1"/>
    <col min="2" max="6" width="18.6640625" style="2" customWidth="1"/>
    <col min="7" max="16384" width="8.88671875" style="2"/>
  </cols>
  <sheetData>
    <row r="1" spans="1:6" x14ac:dyDescent="0.3">
      <c r="A1" s="1" t="s">
        <v>29</v>
      </c>
    </row>
    <row r="2" spans="1:6" x14ac:dyDescent="0.3">
      <c r="A2" s="3" t="s">
        <v>30</v>
      </c>
    </row>
    <row r="4" spans="1:6" x14ac:dyDescent="0.3">
      <c r="A4" s="4" t="s">
        <v>35</v>
      </c>
    </row>
    <row r="5" spans="1:6" x14ac:dyDescent="0.3">
      <c r="A5" s="3" t="s">
        <v>36</v>
      </c>
    </row>
    <row r="7" spans="1:6" ht="26.4" x14ac:dyDescent="0.3">
      <c r="A7" s="179" t="s">
        <v>817</v>
      </c>
      <c r="B7" s="5" t="s">
        <v>0</v>
      </c>
      <c r="C7" s="5" t="s">
        <v>1</v>
      </c>
      <c r="D7" s="5" t="s">
        <v>2</v>
      </c>
      <c r="E7" s="5" t="s">
        <v>3</v>
      </c>
      <c r="F7" s="6" t="s">
        <v>4</v>
      </c>
    </row>
    <row r="8" spans="1:6" ht="26.4" x14ac:dyDescent="0.3">
      <c r="A8" s="180"/>
      <c r="B8" s="124" t="s">
        <v>5</v>
      </c>
      <c r="C8" s="124" t="s">
        <v>6</v>
      </c>
      <c r="D8" s="124" t="s">
        <v>7</v>
      </c>
      <c r="E8" s="124" t="s">
        <v>8</v>
      </c>
      <c r="F8" s="125" t="s">
        <v>9</v>
      </c>
    </row>
    <row r="9" spans="1:6" ht="20.100000000000001" customHeight="1" x14ac:dyDescent="0.3">
      <c r="A9" s="83" t="s">
        <v>781</v>
      </c>
      <c r="B9" s="172">
        <v>122</v>
      </c>
      <c r="C9" s="172">
        <v>43</v>
      </c>
      <c r="D9" s="172">
        <v>18</v>
      </c>
      <c r="E9" s="172">
        <v>61</v>
      </c>
      <c r="F9" s="173">
        <v>171</v>
      </c>
    </row>
    <row r="10" spans="1:6" ht="20.100000000000001" customHeight="1" x14ac:dyDescent="0.3">
      <c r="A10" s="12" t="s">
        <v>782</v>
      </c>
      <c r="B10" s="174">
        <v>64</v>
      </c>
      <c r="C10" s="174">
        <v>23</v>
      </c>
      <c r="D10" s="174">
        <v>10</v>
      </c>
      <c r="E10" s="174">
        <v>31</v>
      </c>
      <c r="F10" s="177">
        <v>71</v>
      </c>
    </row>
    <row r="11" spans="1:6" ht="26.4" x14ac:dyDescent="0.3">
      <c r="A11" s="158" t="s">
        <v>757</v>
      </c>
      <c r="B11" s="159">
        <v>1</v>
      </c>
      <c r="C11" s="159" t="s">
        <v>28</v>
      </c>
      <c r="D11" s="159" t="s">
        <v>28</v>
      </c>
      <c r="E11" s="159">
        <v>1</v>
      </c>
      <c r="F11" s="159">
        <v>6</v>
      </c>
    </row>
    <row r="12" spans="1:6" ht="26.4" x14ac:dyDescent="0.3">
      <c r="A12" s="160" t="s">
        <v>785</v>
      </c>
      <c r="B12" s="159">
        <v>1</v>
      </c>
      <c r="C12" s="159" t="s">
        <v>28</v>
      </c>
      <c r="D12" s="159" t="s">
        <v>28</v>
      </c>
      <c r="E12" s="159">
        <v>1</v>
      </c>
      <c r="F12" s="159" t="s">
        <v>28</v>
      </c>
    </row>
    <row r="13" spans="1:6" ht="26.4" x14ac:dyDescent="0.3">
      <c r="A13" s="158" t="s">
        <v>758</v>
      </c>
      <c r="B13" s="159">
        <v>1</v>
      </c>
      <c r="C13" s="159" t="s">
        <v>28</v>
      </c>
      <c r="D13" s="159" t="s">
        <v>28</v>
      </c>
      <c r="E13" s="159">
        <v>1</v>
      </c>
      <c r="F13" s="159">
        <v>2</v>
      </c>
    </row>
    <row r="14" spans="1:6" ht="26.4" x14ac:dyDescent="0.3">
      <c r="A14" s="158" t="s">
        <v>759</v>
      </c>
      <c r="B14" s="159">
        <v>5</v>
      </c>
      <c r="C14" s="159">
        <v>1</v>
      </c>
      <c r="D14" s="159">
        <v>1</v>
      </c>
      <c r="E14" s="159">
        <v>3</v>
      </c>
      <c r="F14" s="159">
        <v>4</v>
      </c>
    </row>
    <row r="15" spans="1:6" ht="26.4" x14ac:dyDescent="0.3">
      <c r="A15" s="158" t="s">
        <v>760</v>
      </c>
      <c r="B15" s="159">
        <v>1</v>
      </c>
      <c r="C15" s="159" t="s">
        <v>28</v>
      </c>
      <c r="D15" s="159" t="s">
        <v>28</v>
      </c>
      <c r="E15" s="159">
        <v>1</v>
      </c>
      <c r="F15" s="159">
        <v>5</v>
      </c>
    </row>
    <row r="16" spans="1:6" ht="26.4" x14ac:dyDescent="0.3">
      <c r="A16" s="158" t="s">
        <v>761</v>
      </c>
      <c r="B16" s="159">
        <v>46</v>
      </c>
      <c r="C16" s="159">
        <v>20</v>
      </c>
      <c r="D16" s="159">
        <v>9</v>
      </c>
      <c r="E16" s="159">
        <v>17</v>
      </c>
      <c r="F16" s="159">
        <v>42</v>
      </c>
    </row>
    <row r="17" spans="1:6" ht="26.4" x14ac:dyDescent="0.3">
      <c r="A17" s="158" t="s">
        <v>762</v>
      </c>
      <c r="B17" s="159">
        <v>4</v>
      </c>
      <c r="C17" s="159">
        <v>2</v>
      </c>
      <c r="D17" s="159" t="s">
        <v>28</v>
      </c>
      <c r="E17" s="159">
        <v>2</v>
      </c>
      <c r="F17" s="159">
        <v>3</v>
      </c>
    </row>
    <row r="18" spans="1:6" ht="26.4" x14ac:dyDescent="0.3">
      <c r="A18" s="158" t="s">
        <v>763</v>
      </c>
      <c r="B18" s="159">
        <v>5</v>
      </c>
      <c r="C18" s="159" t="s">
        <v>28</v>
      </c>
      <c r="D18" s="159" t="s">
        <v>28</v>
      </c>
      <c r="E18" s="159">
        <v>5</v>
      </c>
      <c r="F18" s="159">
        <v>9</v>
      </c>
    </row>
    <row r="19" spans="1:6" ht="20.100000000000001" customHeight="1" x14ac:dyDescent="0.3">
      <c r="A19" s="157" t="s">
        <v>784</v>
      </c>
      <c r="B19" s="176">
        <v>58</v>
      </c>
      <c r="C19" s="166">
        <v>20</v>
      </c>
      <c r="D19" s="166">
        <v>8</v>
      </c>
      <c r="E19" s="166">
        <v>30</v>
      </c>
      <c r="F19" s="166">
        <v>100</v>
      </c>
    </row>
    <row r="20" spans="1:6" ht="26.4" x14ac:dyDescent="0.3">
      <c r="A20" s="158" t="s">
        <v>764</v>
      </c>
      <c r="B20" s="159"/>
      <c r="C20" s="159"/>
      <c r="D20" s="159"/>
      <c r="E20" s="159"/>
      <c r="F20" s="159"/>
    </row>
    <row r="21" spans="1:6" ht="26.4" x14ac:dyDescent="0.3">
      <c r="A21" s="158" t="s">
        <v>765</v>
      </c>
      <c r="B21" s="159">
        <v>12</v>
      </c>
      <c r="C21" s="159">
        <v>2</v>
      </c>
      <c r="D21" s="159">
        <v>1</v>
      </c>
      <c r="E21" s="159">
        <v>9</v>
      </c>
      <c r="F21" s="159">
        <v>18</v>
      </c>
    </row>
    <row r="22" spans="1:6" ht="26.4" x14ac:dyDescent="0.3">
      <c r="A22" s="158" t="s">
        <v>766</v>
      </c>
      <c r="B22" s="159">
        <v>5</v>
      </c>
      <c r="C22" s="159" t="s">
        <v>28</v>
      </c>
      <c r="D22" s="159" t="s">
        <v>28</v>
      </c>
      <c r="E22" s="159">
        <v>5</v>
      </c>
      <c r="F22" s="159">
        <v>9</v>
      </c>
    </row>
    <row r="23" spans="1:6" ht="26.4" x14ac:dyDescent="0.3">
      <c r="A23" s="158" t="s">
        <v>767</v>
      </c>
      <c r="B23" s="159">
        <v>3</v>
      </c>
      <c r="C23" s="159">
        <v>2</v>
      </c>
      <c r="D23" s="159">
        <v>1</v>
      </c>
      <c r="E23" s="159" t="s">
        <v>28</v>
      </c>
      <c r="F23" s="159">
        <v>12</v>
      </c>
    </row>
    <row r="24" spans="1:6" ht="26.4" x14ac:dyDescent="0.3">
      <c r="A24" s="158" t="s">
        <v>768</v>
      </c>
      <c r="B24" s="159">
        <v>2</v>
      </c>
      <c r="C24" s="159" t="s">
        <v>28</v>
      </c>
      <c r="D24" s="159" t="s">
        <v>28</v>
      </c>
      <c r="E24" s="159">
        <v>2</v>
      </c>
      <c r="F24" s="159">
        <v>7</v>
      </c>
    </row>
    <row r="25" spans="1:6" ht="26.4" x14ac:dyDescent="0.3">
      <c r="A25" s="158" t="s">
        <v>769</v>
      </c>
      <c r="B25" s="159">
        <v>3</v>
      </c>
      <c r="C25" s="159" t="s">
        <v>28</v>
      </c>
      <c r="D25" s="159" t="s">
        <v>28</v>
      </c>
      <c r="E25" s="159">
        <v>3</v>
      </c>
      <c r="F25" s="159">
        <v>10</v>
      </c>
    </row>
    <row r="26" spans="1:6" ht="26.4" x14ac:dyDescent="0.3">
      <c r="A26" s="158" t="s">
        <v>770</v>
      </c>
      <c r="B26" s="159"/>
      <c r="C26" s="159"/>
      <c r="D26" s="159"/>
      <c r="E26" s="159"/>
      <c r="F26" s="159"/>
    </row>
    <row r="27" spans="1:6" ht="26.4" x14ac:dyDescent="0.3">
      <c r="A27" s="158" t="s">
        <v>771</v>
      </c>
      <c r="B27" s="159">
        <v>1</v>
      </c>
      <c r="C27" s="159" t="s">
        <v>28</v>
      </c>
      <c r="D27" s="159" t="s">
        <v>28</v>
      </c>
      <c r="E27" s="159">
        <v>1</v>
      </c>
      <c r="F27" s="159">
        <v>1</v>
      </c>
    </row>
    <row r="28" spans="1:6" ht="26.4" x14ac:dyDescent="0.3">
      <c r="A28" s="158" t="s">
        <v>772</v>
      </c>
      <c r="B28" s="159">
        <v>2</v>
      </c>
      <c r="C28" s="159">
        <v>1</v>
      </c>
      <c r="D28" s="159" t="s">
        <v>28</v>
      </c>
      <c r="E28" s="159">
        <v>1</v>
      </c>
      <c r="F28" s="159">
        <v>9</v>
      </c>
    </row>
    <row r="29" spans="1:6" ht="26.4" x14ac:dyDescent="0.3">
      <c r="A29" s="158" t="s">
        <v>773</v>
      </c>
      <c r="B29" s="159">
        <v>1</v>
      </c>
      <c r="C29" s="159" t="s">
        <v>28</v>
      </c>
      <c r="D29" s="159" t="s">
        <v>28</v>
      </c>
      <c r="E29" s="159">
        <v>1</v>
      </c>
      <c r="F29" s="159" t="s">
        <v>28</v>
      </c>
    </row>
    <row r="30" spans="1:6" ht="26.4" x14ac:dyDescent="0.3">
      <c r="A30" s="158" t="s">
        <v>774</v>
      </c>
      <c r="B30" s="159">
        <v>2</v>
      </c>
      <c r="C30" s="159" t="s">
        <v>28</v>
      </c>
      <c r="D30" s="159" t="s">
        <v>28</v>
      </c>
      <c r="E30" s="159">
        <v>2</v>
      </c>
      <c r="F30" s="159">
        <v>2</v>
      </c>
    </row>
    <row r="31" spans="1:6" ht="26.4" x14ac:dyDescent="0.3">
      <c r="A31" s="158" t="s">
        <v>775</v>
      </c>
      <c r="B31" s="159">
        <v>1</v>
      </c>
      <c r="C31" s="159" t="s">
        <v>28</v>
      </c>
      <c r="D31" s="159" t="s">
        <v>28</v>
      </c>
      <c r="E31" s="159">
        <v>1</v>
      </c>
      <c r="F31" s="159">
        <v>5</v>
      </c>
    </row>
    <row r="32" spans="1:6" ht="26.4" x14ac:dyDescent="0.3">
      <c r="A32" s="158" t="s">
        <v>776</v>
      </c>
      <c r="B32" s="159">
        <v>4</v>
      </c>
      <c r="C32" s="159" t="s">
        <v>28</v>
      </c>
      <c r="D32" s="159" t="s">
        <v>28</v>
      </c>
      <c r="E32" s="159">
        <v>4</v>
      </c>
      <c r="F32" s="159" t="s">
        <v>28</v>
      </c>
    </row>
    <row r="33" spans="1:6" ht="26.4" x14ac:dyDescent="0.3">
      <c r="A33" s="158" t="s">
        <v>777</v>
      </c>
      <c r="B33" s="159"/>
      <c r="C33" s="159"/>
      <c r="D33" s="159"/>
      <c r="E33" s="159"/>
      <c r="F33" s="159"/>
    </row>
    <row r="34" spans="1:6" ht="26.4" x14ac:dyDescent="0.3">
      <c r="A34" s="158" t="s">
        <v>778</v>
      </c>
      <c r="B34" s="159">
        <v>1</v>
      </c>
      <c r="C34" s="159" t="s">
        <v>28</v>
      </c>
      <c r="D34" s="159" t="s">
        <v>28</v>
      </c>
      <c r="E34" s="159">
        <v>1</v>
      </c>
      <c r="F34" s="159">
        <v>2</v>
      </c>
    </row>
    <row r="35" spans="1:6" ht="26.4" x14ac:dyDescent="0.3">
      <c r="A35" s="158" t="s">
        <v>779</v>
      </c>
      <c r="B35" s="159"/>
      <c r="C35" s="159"/>
      <c r="D35" s="159"/>
      <c r="E35" s="159"/>
      <c r="F35" s="159"/>
    </row>
    <row r="36" spans="1:6" ht="26.4" x14ac:dyDescent="0.3">
      <c r="A36" s="162" t="s">
        <v>787</v>
      </c>
      <c r="B36" s="159">
        <v>21</v>
      </c>
      <c r="C36" s="159">
        <v>15</v>
      </c>
      <c r="D36" s="159">
        <v>6</v>
      </c>
      <c r="E36" s="159" t="s">
        <v>28</v>
      </c>
      <c r="F36" s="159">
        <v>25</v>
      </c>
    </row>
  </sheetData>
  <mergeCells count="1">
    <mergeCell ref="A7:A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89427-6150-48E9-AA8E-F35E710B8345}">
  <dimension ref="A1:N40"/>
  <sheetViews>
    <sheetView workbookViewId="0"/>
  </sheetViews>
  <sheetFormatPr defaultColWidth="8.88671875" defaultRowHeight="13.2" x14ac:dyDescent="0.3"/>
  <cols>
    <col min="1" max="1" width="32.44140625" style="2" customWidth="1"/>
    <col min="2" max="2" width="16.5546875" style="2" customWidth="1"/>
    <col min="3" max="3" width="16.44140625" style="2" customWidth="1"/>
    <col min="4" max="4" width="15" style="2" customWidth="1"/>
    <col min="5" max="5" width="13.44140625" style="2" customWidth="1"/>
    <col min="6" max="6" width="13.5546875" style="2" customWidth="1"/>
    <col min="7" max="16384" width="8.88671875" style="2"/>
  </cols>
  <sheetData>
    <row r="1" spans="1:14" x14ac:dyDescent="0.3">
      <c r="A1" s="1" t="s">
        <v>29</v>
      </c>
    </row>
    <row r="2" spans="1:14" x14ac:dyDescent="0.3">
      <c r="A2" s="3" t="s">
        <v>30</v>
      </c>
    </row>
    <row r="4" spans="1:14" x14ac:dyDescent="0.3">
      <c r="A4" s="20" t="s">
        <v>109</v>
      </c>
      <c r="B4" s="22"/>
      <c r="C4" s="23"/>
      <c r="D4" s="23"/>
    </row>
    <row r="5" spans="1:14" x14ac:dyDescent="0.3">
      <c r="A5" s="22" t="s">
        <v>110</v>
      </c>
      <c r="B5" s="22"/>
      <c r="C5" s="23"/>
      <c r="D5" s="23"/>
    </row>
    <row r="6" spans="1:14" x14ac:dyDescent="0.3">
      <c r="B6" s="24"/>
      <c r="C6" s="1"/>
      <c r="D6" s="1"/>
    </row>
    <row r="7" spans="1:14" ht="15" customHeight="1" x14ac:dyDescent="0.3">
      <c r="A7" s="188" t="s">
        <v>786</v>
      </c>
      <c r="B7" s="190" t="s">
        <v>41</v>
      </c>
      <c r="C7" s="190"/>
      <c r="D7" s="190"/>
      <c r="E7" s="190" t="s">
        <v>42</v>
      </c>
      <c r="F7" s="190"/>
      <c r="H7" s="28"/>
      <c r="I7" s="55"/>
      <c r="J7" s="28"/>
      <c r="K7" s="28"/>
      <c r="L7" s="28"/>
      <c r="M7" s="28"/>
      <c r="N7" s="28"/>
    </row>
    <row r="8" spans="1:14" ht="15" customHeight="1" x14ac:dyDescent="0.3">
      <c r="A8" s="189"/>
      <c r="B8" s="185" t="s">
        <v>45</v>
      </c>
      <c r="C8" s="185"/>
      <c r="D8" s="186" t="s">
        <v>46</v>
      </c>
      <c r="E8" s="187" t="s">
        <v>47</v>
      </c>
      <c r="F8" s="186" t="s">
        <v>48</v>
      </c>
      <c r="H8" s="28"/>
      <c r="I8" s="55"/>
      <c r="J8" s="28"/>
      <c r="K8" s="28"/>
      <c r="L8" s="28"/>
      <c r="M8" s="28"/>
      <c r="N8" s="28"/>
    </row>
    <row r="9" spans="1:14" ht="28.5" customHeight="1" x14ac:dyDescent="0.3">
      <c r="A9" s="189"/>
      <c r="B9" s="25" t="s">
        <v>49</v>
      </c>
      <c r="C9" s="25" t="s">
        <v>50</v>
      </c>
      <c r="D9" s="186"/>
      <c r="E9" s="187"/>
      <c r="F9" s="186"/>
      <c r="H9" s="31"/>
      <c r="I9" s="19"/>
      <c r="J9" s="31"/>
      <c r="K9" s="31"/>
      <c r="L9" s="31"/>
      <c r="M9" s="31"/>
      <c r="N9" s="31"/>
    </row>
    <row r="10" spans="1:14" ht="15" customHeight="1" x14ac:dyDescent="0.3">
      <c r="A10" s="189"/>
      <c r="B10" s="182" t="s">
        <v>51</v>
      </c>
      <c r="C10" s="182"/>
      <c r="D10" s="182"/>
      <c r="E10" s="182" t="s">
        <v>52</v>
      </c>
      <c r="F10" s="182"/>
      <c r="H10" s="31"/>
      <c r="I10" s="19"/>
      <c r="J10" s="31"/>
      <c r="K10" s="31"/>
      <c r="L10" s="31"/>
      <c r="M10" s="31"/>
      <c r="N10" s="31"/>
    </row>
    <row r="11" spans="1:14" ht="13.5" customHeight="1" x14ac:dyDescent="0.3">
      <c r="A11" s="189"/>
      <c r="B11" s="183" t="s">
        <v>53</v>
      </c>
      <c r="C11" s="183"/>
      <c r="D11" s="181" t="s">
        <v>54</v>
      </c>
      <c r="E11" s="183" t="s">
        <v>55</v>
      </c>
      <c r="F11" s="181" t="s">
        <v>56</v>
      </c>
      <c r="H11" s="31"/>
      <c r="I11" s="19"/>
      <c r="J11" s="31"/>
      <c r="K11" s="31"/>
      <c r="L11" s="31"/>
      <c r="M11" s="31"/>
      <c r="N11" s="31"/>
    </row>
    <row r="12" spans="1:14" ht="15" customHeight="1" x14ac:dyDescent="0.3">
      <c r="A12" s="189"/>
      <c r="B12" s="26" t="s">
        <v>59</v>
      </c>
      <c r="C12" s="26" t="s">
        <v>60</v>
      </c>
      <c r="D12" s="181"/>
      <c r="E12" s="183"/>
      <c r="F12" s="181"/>
      <c r="H12" s="31"/>
      <c r="I12" s="19"/>
      <c r="J12" s="31"/>
      <c r="K12" s="31"/>
      <c r="L12" s="31"/>
      <c r="M12" s="31"/>
      <c r="N12" s="31"/>
    </row>
    <row r="13" spans="1:14" ht="20.100000000000001" customHeight="1" x14ac:dyDescent="0.3">
      <c r="A13" s="83" t="s">
        <v>781</v>
      </c>
      <c r="B13" s="27">
        <f>B14+B23</f>
        <v>1171350</v>
      </c>
      <c r="C13" s="27">
        <f>C14+C23</f>
        <v>471020</v>
      </c>
      <c r="D13" s="27">
        <f>D14+D23</f>
        <v>669456</v>
      </c>
      <c r="E13" s="27">
        <f>E14+E23</f>
        <v>4114</v>
      </c>
      <c r="F13" s="128">
        <f>F14+F23</f>
        <v>9633</v>
      </c>
      <c r="H13" s="31"/>
      <c r="I13" s="19"/>
      <c r="J13" s="31"/>
      <c r="K13" s="31"/>
      <c r="L13" s="31"/>
      <c r="M13" s="31"/>
      <c r="N13" s="31"/>
    </row>
    <row r="14" spans="1:14" x14ac:dyDescent="0.3">
      <c r="A14" s="12" t="s">
        <v>782</v>
      </c>
      <c r="B14" s="85">
        <f>SUM(B15:B22)</f>
        <v>398293</v>
      </c>
      <c r="C14" s="85">
        <f>SUM(C15:C22)</f>
        <v>150592</v>
      </c>
      <c r="D14" s="85">
        <f>SUM(D15:D22)</f>
        <v>210643</v>
      </c>
      <c r="E14" s="85">
        <f>SUM(E15:E22)</f>
        <v>368</v>
      </c>
      <c r="F14" s="136">
        <f>SUM(F15:F22)</f>
        <v>64</v>
      </c>
      <c r="H14" s="31"/>
      <c r="I14" s="19"/>
      <c r="J14" s="31"/>
      <c r="K14" s="31"/>
      <c r="L14" s="31"/>
      <c r="M14" s="31"/>
      <c r="N14" s="31"/>
    </row>
    <row r="15" spans="1:14" ht="26.4" x14ac:dyDescent="0.3">
      <c r="A15" s="158" t="s">
        <v>757</v>
      </c>
      <c r="B15" s="167">
        <v>0</v>
      </c>
      <c r="C15" s="168">
        <v>0</v>
      </c>
      <c r="D15" s="168">
        <v>0</v>
      </c>
      <c r="E15" s="159">
        <v>0</v>
      </c>
      <c r="F15" s="159">
        <v>0</v>
      </c>
      <c r="H15" s="31"/>
      <c r="I15" s="19"/>
      <c r="J15" s="31"/>
      <c r="K15" s="31"/>
      <c r="L15" s="31"/>
      <c r="M15" s="31"/>
      <c r="N15" s="31"/>
    </row>
    <row r="16" spans="1:14" ht="26.4" x14ac:dyDescent="0.3">
      <c r="A16" s="160" t="s">
        <v>785</v>
      </c>
      <c r="B16" s="167">
        <v>0</v>
      </c>
      <c r="C16" s="168">
        <v>0</v>
      </c>
      <c r="D16" s="168">
        <v>0</v>
      </c>
      <c r="E16" s="159">
        <v>0</v>
      </c>
      <c r="F16" s="159">
        <v>0</v>
      </c>
      <c r="H16" s="31"/>
      <c r="I16" s="19"/>
      <c r="J16" s="31"/>
      <c r="K16" s="31"/>
      <c r="L16" s="31"/>
      <c r="M16" s="31"/>
      <c r="N16" s="31"/>
    </row>
    <row r="17" spans="1:14" ht="26.4" x14ac:dyDescent="0.3">
      <c r="A17" s="158" t="s">
        <v>758</v>
      </c>
      <c r="B17" s="167">
        <v>0</v>
      </c>
      <c r="C17" s="168">
        <v>0</v>
      </c>
      <c r="D17" s="168">
        <v>5160</v>
      </c>
      <c r="E17" s="159">
        <v>0</v>
      </c>
      <c r="F17" s="159">
        <v>0</v>
      </c>
      <c r="H17" s="28"/>
      <c r="I17" s="55"/>
      <c r="J17" s="28"/>
      <c r="K17" s="28"/>
      <c r="L17" s="28"/>
      <c r="M17" s="28"/>
      <c r="N17" s="28"/>
    </row>
    <row r="18" spans="1:14" ht="26.4" x14ac:dyDescent="0.3">
      <c r="A18" s="158" t="s">
        <v>759</v>
      </c>
      <c r="B18" s="167">
        <v>34401</v>
      </c>
      <c r="C18" s="168">
        <v>14525</v>
      </c>
      <c r="D18" s="168">
        <v>12061</v>
      </c>
      <c r="E18" s="159">
        <v>16</v>
      </c>
      <c r="F18" s="159">
        <v>16</v>
      </c>
      <c r="H18" s="31"/>
      <c r="I18" s="19"/>
      <c r="J18" s="31"/>
      <c r="K18" s="31"/>
      <c r="L18" s="31"/>
      <c r="M18" s="31"/>
      <c r="N18" s="31"/>
    </row>
    <row r="19" spans="1:14" ht="26.4" x14ac:dyDescent="0.3">
      <c r="A19" s="158" t="s">
        <v>760</v>
      </c>
      <c r="B19" s="167">
        <v>3954</v>
      </c>
      <c r="C19" s="168">
        <v>1498</v>
      </c>
      <c r="D19" s="168">
        <v>24059</v>
      </c>
      <c r="E19" s="159">
        <v>17</v>
      </c>
      <c r="F19" s="159">
        <v>17</v>
      </c>
      <c r="H19" s="31"/>
      <c r="I19" s="19"/>
      <c r="J19" s="31"/>
      <c r="K19" s="31"/>
      <c r="L19" s="31"/>
      <c r="M19" s="31"/>
      <c r="N19" s="31"/>
    </row>
    <row r="20" spans="1:14" ht="26.4" x14ac:dyDescent="0.3">
      <c r="A20" s="158" t="s">
        <v>761</v>
      </c>
      <c r="B20" s="167">
        <v>253934</v>
      </c>
      <c r="C20" s="168">
        <v>102684</v>
      </c>
      <c r="D20" s="168">
        <v>60969</v>
      </c>
      <c r="E20" s="159">
        <v>0</v>
      </c>
      <c r="F20" s="159">
        <v>0</v>
      </c>
      <c r="H20" s="31"/>
      <c r="I20" s="19"/>
      <c r="J20" s="31"/>
      <c r="K20" s="31"/>
      <c r="L20" s="31"/>
      <c r="M20" s="31"/>
      <c r="N20" s="31"/>
    </row>
    <row r="21" spans="1:14" ht="30" customHeight="1" x14ac:dyDescent="0.3">
      <c r="A21" s="158" t="s">
        <v>762</v>
      </c>
      <c r="B21" s="167">
        <v>77559</v>
      </c>
      <c r="C21" s="168">
        <v>25261</v>
      </c>
      <c r="D21" s="168">
        <v>26798</v>
      </c>
      <c r="E21" s="159">
        <v>335</v>
      </c>
      <c r="F21" s="159">
        <v>31</v>
      </c>
      <c r="H21" s="31"/>
      <c r="I21" s="19"/>
      <c r="J21" s="31"/>
      <c r="K21" s="31"/>
      <c r="L21" s="31"/>
      <c r="M21" s="31"/>
      <c r="N21" s="31"/>
    </row>
    <row r="22" spans="1:14" ht="26.4" x14ac:dyDescent="0.3">
      <c r="A22" s="158" t="s">
        <v>763</v>
      </c>
      <c r="B22" s="167">
        <v>28445</v>
      </c>
      <c r="C22" s="168">
        <v>6624</v>
      </c>
      <c r="D22" s="168">
        <v>81596</v>
      </c>
      <c r="E22" s="159">
        <v>0</v>
      </c>
      <c r="F22" s="159">
        <v>0</v>
      </c>
      <c r="H22" s="31"/>
      <c r="I22" s="19"/>
      <c r="J22" s="31"/>
      <c r="K22" s="31"/>
      <c r="L22" s="31"/>
      <c r="M22" s="31"/>
      <c r="N22" s="31"/>
    </row>
    <row r="23" spans="1:14" ht="20.100000000000001" customHeight="1" x14ac:dyDescent="0.3">
      <c r="A23" s="157" t="s">
        <v>784</v>
      </c>
      <c r="B23" s="32">
        <f>SUM(B24:B40)</f>
        <v>773057</v>
      </c>
      <c r="C23" s="33">
        <f>SUM(C24:C40)</f>
        <v>320428</v>
      </c>
      <c r="D23" s="33">
        <f>SUM(D24:D40)</f>
        <v>458813</v>
      </c>
      <c r="E23" s="33">
        <f>SUM(E24:E40)</f>
        <v>3746</v>
      </c>
      <c r="F23" s="33">
        <f>SUM(F24:F40)</f>
        <v>9569</v>
      </c>
      <c r="H23" s="31"/>
      <c r="I23" s="19"/>
      <c r="J23" s="31"/>
      <c r="K23" s="31"/>
      <c r="L23" s="31"/>
      <c r="M23" s="31"/>
      <c r="N23" s="31"/>
    </row>
    <row r="24" spans="1:14" ht="26.4" x14ac:dyDescent="0.3">
      <c r="A24" s="158" t="s">
        <v>764</v>
      </c>
      <c r="B24" s="169">
        <v>0</v>
      </c>
      <c r="C24" s="169">
        <v>0</v>
      </c>
      <c r="D24" s="169">
        <v>6179</v>
      </c>
      <c r="E24" s="178">
        <v>0</v>
      </c>
      <c r="F24" s="178">
        <v>0</v>
      </c>
      <c r="H24" s="31"/>
      <c r="I24" s="19"/>
      <c r="J24" s="31"/>
      <c r="K24" s="31"/>
      <c r="L24" s="31"/>
      <c r="M24" s="31"/>
      <c r="N24" s="31"/>
    </row>
    <row r="25" spans="1:14" ht="26.4" x14ac:dyDescent="0.3">
      <c r="A25" s="158" t="s">
        <v>765</v>
      </c>
      <c r="B25" s="169">
        <v>0</v>
      </c>
      <c r="C25" s="169">
        <v>0</v>
      </c>
      <c r="D25" s="169">
        <v>0</v>
      </c>
      <c r="E25" s="178">
        <v>0</v>
      </c>
      <c r="F25" s="178">
        <v>0</v>
      </c>
      <c r="H25" s="31"/>
      <c r="I25" s="19"/>
      <c r="J25" s="31"/>
      <c r="K25" s="31"/>
      <c r="L25" s="31"/>
      <c r="M25" s="31"/>
      <c r="N25" s="31"/>
    </row>
    <row r="26" spans="1:14" ht="26.4" x14ac:dyDescent="0.3">
      <c r="A26" s="158" t="s">
        <v>766</v>
      </c>
      <c r="B26" s="169">
        <v>56447</v>
      </c>
      <c r="C26" s="169">
        <v>35796</v>
      </c>
      <c r="D26" s="169">
        <v>64799</v>
      </c>
      <c r="E26" s="178">
        <v>0</v>
      </c>
      <c r="F26" s="178">
        <v>0</v>
      </c>
      <c r="H26" s="31"/>
      <c r="I26" s="19"/>
      <c r="J26" s="31"/>
      <c r="K26" s="31"/>
      <c r="L26" s="31"/>
      <c r="M26" s="31"/>
      <c r="N26" s="31"/>
    </row>
    <row r="27" spans="1:14" ht="26.4" x14ac:dyDescent="0.3">
      <c r="A27" s="158" t="s">
        <v>767</v>
      </c>
      <c r="B27" s="169">
        <v>109826</v>
      </c>
      <c r="C27" s="169">
        <v>46568</v>
      </c>
      <c r="D27" s="169">
        <v>66066</v>
      </c>
      <c r="E27" s="178">
        <v>183</v>
      </c>
      <c r="F27" s="178">
        <v>0</v>
      </c>
      <c r="H27" s="31"/>
      <c r="I27" s="19"/>
      <c r="J27" s="31"/>
      <c r="K27" s="31"/>
      <c r="L27" s="31"/>
      <c r="M27" s="31"/>
      <c r="N27" s="31"/>
    </row>
    <row r="28" spans="1:14" ht="26.4" x14ac:dyDescent="0.3">
      <c r="A28" s="158" t="s">
        <v>768</v>
      </c>
      <c r="B28" s="169">
        <v>17794</v>
      </c>
      <c r="C28" s="169">
        <v>13290</v>
      </c>
      <c r="D28" s="169">
        <v>30897</v>
      </c>
      <c r="E28" s="178">
        <v>0</v>
      </c>
      <c r="F28" s="178">
        <v>0</v>
      </c>
      <c r="H28" s="31"/>
      <c r="I28" s="19"/>
      <c r="J28" s="31"/>
      <c r="K28" s="31"/>
      <c r="L28" s="31"/>
      <c r="M28" s="31"/>
      <c r="N28" s="31"/>
    </row>
    <row r="29" spans="1:14" ht="26.4" x14ac:dyDescent="0.3">
      <c r="A29" s="158" t="s">
        <v>769</v>
      </c>
      <c r="B29" s="169">
        <v>56186</v>
      </c>
      <c r="C29" s="169">
        <v>18739</v>
      </c>
      <c r="D29" s="169">
        <v>4737</v>
      </c>
      <c r="E29" s="178">
        <v>0</v>
      </c>
      <c r="F29" s="178">
        <v>0</v>
      </c>
      <c r="H29" s="31"/>
      <c r="I29" s="19"/>
      <c r="J29" s="31"/>
      <c r="K29" s="31"/>
      <c r="L29" s="31"/>
      <c r="M29" s="31"/>
      <c r="N29" s="31"/>
    </row>
    <row r="30" spans="1:14" ht="30" customHeight="1" x14ac:dyDescent="0.3">
      <c r="A30" s="158" t="s">
        <v>770</v>
      </c>
      <c r="B30" s="169">
        <v>0</v>
      </c>
      <c r="C30" s="169">
        <v>0</v>
      </c>
      <c r="D30" s="169">
        <v>0</v>
      </c>
      <c r="E30" s="178">
        <v>0</v>
      </c>
      <c r="F30" s="178">
        <v>0</v>
      </c>
      <c r="H30" s="31"/>
      <c r="I30" s="19"/>
      <c r="J30" s="31"/>
      <c r="K30" s="31"/>
      <c r="L30" s="31"/>
      <c r="M30" s="31"/>
      <c r="N30" s="31"/>
    </row>
    <row r="31" spans="1:14" ht="26.4" x14ac:dyDescent="0.3">
      <c r="A31" s="158" t="s">
        <v>771</v>
      </c>
      <c r="B31" s="169">
        <v>0</v>
      </c>
      <c r="C31" s="169">
        <v>0</v>
      </c>
      <c r="D31" s="169">
        <v>0</v>
      </c>
      <c r="E31" s="178">
        <v>0</v>
      </c>
      <c r="F31" s="178">
        <v>0</v>
      </c>
      <c r="H31" s="31"/>
      <c r="I31" s="19"/>
      <c r="J31" s="31"/>
      <c r="K31" s="31"/>
      <c r="L31" s="31"/>
      <c r="M31" s="31"/>
      <c r="N31" s="31"/>
    </row>
    <row r="32" spans="1:14" ht="26.4" x14ac:dyDescent="0.3">
      <c r="A32" s="158" t="s">
        <v>772</v>
      </c>
      <c r="B32" s="169">
        <v>75550</v>
      </c>
      <c r="C32" s="169">
        <v>36449</v>
      </c>
      <c r="D32" s="169">
        <v>2138</v>
      </c>
      <c r="E32" s="178">
        <v>0</v>
      </c>
      <c r="F32" s="178">
        <v>0</v>
      </c>
      <c r="H32" s="31"/>
      <c r="I32" s="19"/>
      <c r="J32" s="31"/>
      <c r="K32" s="31"/>
      <c r="L32" s="31"/>
      <c r="M32" s="31"/>
      <c r="N32" s="31"/>
    </row>
    <row r="33" spans="1:14" ht="26.4" x14ac:dyDescent="0.3">
      <c r="A33" s="158" t="s">
        <v>773</v>
      </c>
      <c r="B33" s="169">
        <v>0</v>
      </c>
      <c r="C33" s="169">
        <v>0</v>
      </c>
      <c r="D33" s="169">
        <v>15871</v>
      </c>
      <c r="E33" s="178">
        <v>0</v>
      </c>
      <c r="F33" s="178">
        <v>0</v>
      </c>
      <c r="H33" s="31"/>
      <c r="I33" s="19"/>
      <c r="J33" s="31"/>
      <c r="K33" s="31"/>
      <c r="L33" s="31"/>
      <c r="M33" s="31"/>
      <c r="N33" s="31"/>
    </row>
    <row r="34" spans="1:14" ht="30" customHeight="1" x14ac:dyDescent="0.3">
      <c r="A34" s="158" t="s">
        <v>774</v>
      </c>
      <c r="B34" s="169">
        <v>67238</v>
      </c>
      <c r="C34" s="169">
        <v>35791</v>
      </c>
      <c r="D34" s="169">
        <v>80624</v>
      </c>
      <c r="E34" s="178">
        <v>0</v>
      </c>
      <c r="F34" s="178">
        <v>0</v>
      </c>
      <c r="H34" s="31"/>
      <c r="I34" s="19"/>
      <c r="J34" s="31"/>
      <c r="K34" s="31"/>
      <c r="L34" s="31"/>
      <c r="M34" s="31"/>
      <c r="N34" s="31"/>
    </row>
    <row r="35" spans="1:14" ht="30" customHeight="1" x14ac:dyDescent="0.3">
      <c r="A35" s="158" t="s">
        <v>775</v>
      </c>
      <c r="B35" s="169">
        <v>7150</v>
      </c>
      <c r="C35" s="169">
        <v>17174</v>
      </c>
      <c r="D35" s="169">
        <v>16582</v>
      </c>
      <c r="E35" s="178">
        <v>0</v>
      </c>
      <c r="F35" s="178">
        <v>0</v>
      </c>
    </row>
    <row r="36" spans="1:14" ht="26.4" x14ac:dyDescent="0.3">
      <c r="A36" s="158" t="s">
        <v>776</v>
      </c>
      <c r="B36" s="169">
        <v>216514</v>
      </c>
      <c r="C36" s="169">
        <v>76591</v>
      </c>
      <c r="D36" s="169">
        <v>116708</v>
      </c>
      <c r="E36" s="178">
        <v>3563</v>
      </c>
      <c r="F36" s="178">
        <v>9569</v>
      </c>
    </row>
    <row r="37" spans="1:14" ht="26.4" x14ac:dyDescent="0.3">
      <c r="A37" s="158" t="s">
        <v>777</v>
      </c>
      <c r="B37" s="169">
        <v>56496</v>
      </c>
      <c r="C37" s="169">
        <v>22639</v>
      </c>
      <c r="D37" s="169">
        <v>30860</v>
      </c>
      <c r="E37" s="178">
        <v>0</v>
      </c>
      <c r="F37" s="178">
        <v>0</v>
      </c>
    </row>
    <row r="38" spans="1:14" ht="26.4" x14ac:dyDescent="0.3">
      <c r="A38" s="158" t="s">
        <v>778</v>
      </c>
      <c r="B38" s="169">
        <v>0</v>
      </c>
      <c r="C38" s="169">
        <v>0</v>
      </c>
      <c r="D38" s="169">
        <v>0</v>
      </c>
      <c r="E38" s="178">
        <v>0</v>
      </c>
      <c r="F38" s="178">
        <v>0</v>
      </c>
    </row>
    <row r="39" spans="1:14" ht="26.4" x14ac:dyDescent="0.3">
      <c r="A39" s="158" t="s">
        <v>779</v>
      </c>
      <c r="B39" s="169">
        <v>0</v>
      </c>
      <c r="C39" s="169">
        <v>0</v>
      </c>
      <c r="D39" s="169">
        <v>0</v>
      </c>
      <c r="E39" s="178">
        <v>0</v>
      </c>
      <c r="F39" s="178">
        <v>0</v>
      </c>
    </row>
    <row r="40" spans="1:14" ht="30" customHeight="1" x14ac:dyDescent="0.3">
      <c r="A40" s="162" t="s">
        <v>787</v>
      </c>
      <c r="B40" s="169">
        <v>109856</v>
      </c>
      <c r="C40" s="169">
        <v>17391</v>
      </c>
      <c r="D40" s="169">
        <v>23352</v>
      </c>
      <c r="E40" s="178">
        <v>0</v>
      </c>
      <c r="F40" s="178">
        <v>0</v>
      </c>
    </row>
  </sheetData>
  <mergeCells count="13">
    <mergeCell ref="D11:D12"/>
    <mergeCell ref="E11:E12"/>
    <mergeCell ref="F11:F12"/>
    <mergeCell ref="A7:A12"/>
    <mergeCell ref="B7:D7"/>
    <mergeCell ref="E7:F7"/>
    <mergeCell ref="B8:C8"/>
    <mergeCell ref="D8:D9"/>
    <mergeCell ref="E8:E9"/>
    <mergeCell ref="F8:F9"/>
    <mergeCell ref="B10:D10"/>
    <mergeCell ref="E10:F10"/>
    <mergeCell ref="B11:C1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BF2A1-76FF-4130-BE4D-7FB48845EF8F}">
  <dimension ref="A1:H851"/>
  <sheetViews>
    <sheetView workbookViewId="0"/>
  </sheetViews>
  <sheetFormatPr defaultColWidth="8.88671875" defaultRowHeight="13.2" x14ac:dyDescent="0.3"/>
  <cols>
    <col min="1" max="1" width="5.44140625" style="2" customWidth="1"/>
    <col min="2" max="2" width="131.44140625" style="2" customWidth="1"/>
    <col min="3" max="3" width="34" style="2" customWidth="1"/>
    <col min="4" max="4" width="9.109375" style="2" customWidth="1"/>
    <col min="5" max="5" width="10.5546875" style="2" customWidth="1"/>
    <col min="6" max="6" width="13" style="2" customWidth="1"/>
    <col min="7" max="16384" width="8.88671875" style="2"/>
  </cols>
  <sheetData>
    <row r="1" spans="1:6" x14ac:dyDescent="0.3">
      <c r="A1" s="1" t="s">
        <v>29</v>
      </c>
      <c r="B1" s="1"/>
    </row>
    <row r="2" spans="1:6" x14ac:dyDescent="0.3">
      <c r="A2" s="3" t="s">
        <v>30</v>
      </c>
      <c r="B2" s="3"/>
    </row>
    <row r="3" spans="1:6" ht="15" customHeight="1" x14ac:dyDescent="0.3">
      <c r="A3" s="198"/>
      <c r="B3" s="198"/>
      <c r="C3" s="137"/>
      <c r="D3" s="24"/>
      <c r="E3" s="24"/>
      <c r="F3" s="24"/>
    </row>
    <row r="4" spans="1:6" ht="15" customHeight="1" x14ac:dyDescent="0.3">
      <c r="A4" s="191" t="s">
        <v>748</v>
      </c>
      <c r="B4" s="191"/>
      <c r="C4" s="16"/>
      <c r="D4" s="24"/>
      <c r="E4" s="24"/>
      <c r="F4" s="24"/>
    </row>
    <row r="5" spans="1:6" ht="15" customHeight="1" x14ac:dyDescent="0.3">
      <c r="A5" s="192" t="s">
        <v>749</v>
      </c>
      <c r="B5" s="193"/>
      <c r="C5" s="16"/>
      <c r="D5" s="24"/>
      <c r="E5" s="24"/>
      <c r="F5" s="24"/>
    </row>
    <row r="6" spans="1:6" ht="15" customHeight="1" x14ac:dyDescent="0.3">
      <c r="A6" s="36"/>
      <c r="C6" s="16"/>
      <c r="D6" s="24"/>
      <c r="E6" s="24"/>
      <c r="F6" s="24"/>
    </row>
    <row r="7" spans="1:6" ht="60.75" customHeight="1" x14ac:dyDescent="0.3">
      <c r="A7" s="131"/>
      <c r="B7" s="194" t="s">
        <v>788</v>
      </c>
      <c r="C7" s="195"/>
      <c r="D7" s="40" t="s">
        <v>789</v>
      </c>
      <c r="E7" s="40" t="s">
        <v>790</v>
      </c>
      <c r="F7" s="40" t="s">
        <v>791</v>
      </c>
    </row>
    <row r="8" spans="1:6" ht="20.100000000000001" customHeight="1" x14ac:dyDescent="0.3">
      <c r="A8" s="97"/>
      <c r="B8" s="138" t="s">
        <v>792</v>
      </c>
      <c r="C8" s="97"/>
      <c r="D8" s="139">
        <f>D9+D38+D78+D83+D95+D104+D115+D126+D130++D153+D169++D188+D191+D203+D227+D235+D237+D249++D254+D274+D283</f>
        <v>449376</v>
      </c>
      <c r="E8" s="139">
        <v>100</v>
      </c>
      <c r="F8" s="139">
        <f>F9+F38+F78+F83+F95+F104+F115++F126+F130+F153+F169+F188+F191+F203+F227+F237+F249+F254+F274+F283</f>
        <v>108.29</v>
      </c>
    </row>
    <row r="9" spans="1:6" ht="15" customHeight="1" x14ac:dyDescent="0.3">
      <c r="A9" s="44" t="s">
        <v>113</v>
      </c>
      <c r="B9" s="45" t="s">
        <v>793</v>
      </c>
      <c r="C9" s="46" t="s">
        <v>114</v>
      </c>
      <c r="D9" s="47">
        <f>SUM(D10:D37)</f>
        <v>11396</v>
      </c>
      <c r="E9" s="47">
        <f>SUM(E10:E37)</f>
        <v>2.52</v>
      </c>
      <c r="F9" s="47">
        <f>SUM(F10:F37)</f>
        <v>2.7199999999999993</v>
      </c>
    </row>
    <row r="10" spans="1:6" ht="15" customHeight="1" x14ac:dyDescent="0.3">
      <c r="A10" s="38">
        <v>5</v>
      </c>
      <c r="B10" s="16" t="s">
        <v>119</v>
      </c>
      <c r="C10" s="16" t="s">
        <v>120</v>
      </c>
      <c r="D10" s="38">
        <v>1716</v>
      </c>
      <c r="E10" s="38">
        <v>0.38</v>
      </c>
      <c r="F10" s="38">
        <v>0.41</v>
      </c>
    </row>
    <row r="11" spans="1:6" ht="15" customHeight="1" x14ac:dyDescent="0.3">
      <c r="A11" s="38">
        <v>6</v>
      </c>
      <c r="B11" s="16" t="s">
        <v>121</v>
      </c>
      <c r="C11" s="16" t="s">
        <v>728</v>
      </c>
      <c r="D11" s="38">
        <v>848</v>
      </c>
      <c r="E11" s="38">
        <v>0.19</v>
      </c>
      <c r="F11" s="38">
        <v>0.2</v>
      </c>
    </row>
    <row r="12" spans="1:6" ht="15" customHeight="1" x14ac:dyDescent="0.3">
      <c r="A12" s="38">
        <v>7</v>
      </c>
      <c r="B12" s="16" t="s">
        <v>123</v>
      </c>
      <c r="C12" s="16" t="s">
        <v>124</v>
      </c>
      <c r="D12" s="38">
        <v>43</v>
      </c>
      <c r="E12" s="38">
        <v>0.01</v>
      </c>
      <c r="F12" s="38">
        <v>0.01</v>
      </c>
    </row>
    <row r="13" spans="1:6" ht="15" customHeight="1" x14ac:dyDescent="0.3">
      <c r="A13" s="38">
        <v>8</v>
      </c>
      <c r="B13" s="16" t="s">
        <v>125</v>
      </c>
      <c r="C13" s="16" t="s">
        <v>126</v>
      </c>
      <c r="D13" s="38">
        <v>1</v>
      </c>
      <c r="E13" s="38">
        <v>0</v>
      </c>
      <c r="F13" s="38">
        <v>0</v>
      </c>
    </row>
    <row r="14" spans="1:6" ht="15" customHeight="1" x14ac:dyDescent="0.3">
      <c r="A14" s="38">
        <v>15</v>
      </c>
      <c r="B14" s="16" t="s">
        <v>131</v>
      </c>
      <c r="C14" s="16" t="s">
        <v>132</v>
      </c>
      <c r="D14" s="38">
        <v>16</v>
      </c>
      <c r="E14" s="38">
        <v>0</v>
      </c>
      <c r="F14" s="38">
        <v>0</v>
      </c>
    </row>
    <row r="15" spans="1:6" ht="15" customHeight="1" x14ac:dyDescent="0.3">
      <c r="A15" s="38">
        <v>17</v>
      </c>
      <c r="B15" s="16" t="s">
        <v>135</v>
      </c>
      <c r="C15" s="16" t="s">
        <v>136</v>
      </c>
      <c r="D15" s="38">
        <v>32</v>
      </c>
      <c r="E15" s="38">
        <v>0.01</v>
      </c>
      <c r="F15" s="38">
        <v>0.01</v>
      </c>
    </row>
    <row r="16" spans="1:6" ht="15" customHeight="1" x14ac:dyDescent="0.3">
      <c r="A16" s="38">
        <v>18</v>
      </c>
      <c r="B16" s="16" t="s">
        <v>137</v>
      </c>
      <c r="C16" s="16" t="s">
        <v>138</v>
      </c>
      <c r="D16" s="38">
        <v>134</v>
      </c>
      <c r="E16" s="38">
        <v>0.03</v>
      </c>
      <c r="F16" s="38">
        <v>0.03</v>
      </c>
    </row>
    <row r="17" spans="1:6" ht="15" customHeight="1" x14ac:dyDescent="0.3">
      <c r="A17" s="38">
        <v>20</v>
      </c>
      <c r="B17" s="16" t="s">
        <v>141</v>
      </c>
      <c r="C17" s="16" t="s">
        <v>142</v>
      </c>
      <c r="D17" s="38">
        <v>3</v>
      </c>
      <c r="E17" s="38">
        <v>0</v>
      </c>
      <c r="F17" s="38">
        <v>0</v>
      </c>
    </row>
    <row r="18" spans="1:6" ht="15" customHeight="1" x14ac:dyDescent="0.3">
      <c r="A18" s="38">
        <v>21</v>
      </c>
      <c r="B18" s="16" t="s">
        <v>143</v>
      </c>
      <c r="C18" s="16" t="s">
        <v>144</v>
      </c>
      <c r="D18" s="38">
        <v>4</v>
      </c>
      <c r="E18" s="38">
        <v>0</v>
      </c>
      <c r="F18" s="38">
        <v>0</v>
      </c>
    </row>
    <row r="19" spans="1:6" ht="15" customHeight="1" x14ac:dyDescent="0.3">
      <c r="A19" s="38">
        <v>23</v>
      </c>
      <c r="B19" s="16" t="s">
        <v>147</v>
      </c>
      <c r="C19" s="16" t="s">
        <v>729</v>
      </c>
      <c r="D19" s="38">
        <v>3</v>
      </c>
      <c r="E19" s="38">
        <v>0</v>
      </c>
      <c r="F19" s="38">
        <v>0</v>
      </c>
    </row>
    <row r="20" spans="1:6" ht="15" customHeight="1" x14ac:dyDescent="0.3">
      <c r="A20" s="38">
        <v>24</v>
      </c>
      <c r="B20" s="16" t="s">
        <v>149</v>
      </c>
      <c r="C20" s="16" t="s">
        <v>150</v>
      </c>
      <c r="D20" s="38">
        <v>45</v>
      </c>
      <c r="E20" s="38">
        <v>0.01</v>
      </c>
      <c r="F20" s="38">
        <v>0.01</v>
      </c>
    </row>
    <row r="21" spans="1:6" ht="15" customHeight="1" x14ac:dyDescent="0.3">
      <c r="A21" s="38">
        <v>25</v>
      </c>
      <c r="B21" s="16" t="s">
        <v>151</v>
      </c>
      <c r="C21" s="16" t="s">
        <v>152</v>
      </c>
      <c r="D21" s="38">
        <v>10</v>
      </c>
      <c r="E21" s="38">
        <v>0</v>
      </c>
      <c r="F21" s="38">
        <v>0</v>
      </c>
    </row>
    <row r="22" spans="1:6" ht="15" customHeight="1" x14ac:dyDescent="0.3">
      <c r="A22" s="38">
        <v>30</v>
      </c>
      <c r="B22" s="16" t="s">
        <v>155</v>
      </c>
      <c r="C22" s="16" t="s">
        <v>156</v>
      </c>
      <c r="D22" s="38">
        <v>2</v>
      </c>
      <c r="E22" s="38">
        <v>0</v>
      </c>
      <c r="F22" s="38">
        <v>0</v>
      </c>
    </row>
    <row r="23" spans="1:6" ht="15" customHeight="1" x14ac:dyDescent="0.3">
      <c r="A23" s="38">
        <v>32</v>
      </c>
      <c r="B23" s="16" t="s">
        <v>157</v>
      </c>
      <c r="C23" s="16" t="s">
        <v>158</v>
      </c>
      <c r="D23" s="38">
        <v>4</v>
      </c>
      <c r="E23" s="38">
        <v>0</v>
      </c>
      <c r="F23" s="38">
        <v>0</v>
      </c>
    </row>
    <row r="24" spans="1:6" ht="15" customHeight="1" x14ac:dyDescent="0.3">
      <c r="A24" s="38">
        <v>33</v>
      </c>
      <c r="B24" s="16" t="s">
        <v>159</v>
      </c>
      <c r="C24" s="16" t="s">
        <v>160</v>
      </c>
      <c r="D24" s="38">
        <v>252</v>
      </c>
      <c r="E24" s="38">
        <v>0.06</v>
      </c>
      <c r="F24" s="38">
        <v>0.06</v>
      </c>
    </row>
    <row r="25" spans="1:6" ht="15" customHeight="1" x14ac:dyDescent="0.3">
      <c r="A25" s="38">
        <v>34</v>
      </c>
      <c r="B25" s="16" t="s">
        <v>161</v>
      </c>
      <c r="C25" s="16" t="s">
        <v>162</v>
      </c>
      <c r="D25" s="38">
        <v>560</v>
      </c>
      <c r="E25" s="38">
        <v>0.12</v>
      </c>
      <c r="F25" s="38">
        <v>0.14000000000000001</v>
      </c>
    </row>
    <row r="26" spans="1:6" ht="15" customHeight="1" x14ac:dyDescent="0.3">
      <c r="A26" s="38">
        <v>35</v>
      </c>
      <c r="B26" s="16" t="s">
        <v>163</v>
      </c>
      <c r="C26" s="16" t="s">
        <v>164</v>
      </c>
      <c r="D26" s="38">
        <v>10</v>
      </c>
      <c r="E26" s="38">
        <v>0</v>
      </c>
      <c r="F26" s="38">
        <v>0</v>
      </c>
    </row>
    <row r="27" spans="1:6" ht="15" customHeight="1" x14ac:dyDescent="0.3">
      <c r="A27" s="38">
        <v>37</v>
      </c>
      <c r="B27" s="16" t="s">
        <v>167</v>
      </c>
      <c r="C27" s="16" t="s">
        <v>168</v>
      </c>
      <c r="D27" s="38">
        <v>7</v>
      </c>
      <c r="E27" s="38">
        <v>0</v>
      </c>
      <c r="F27" s="38">
        <v>0</v>
      </c>
    </row>
    <row r="28" spans="1:6" ht="15" customHeight="1" x14ac:dyDescent="0.3">
      <c r="A28" s="38">
        <v>38</v>
      </c>
      <c r="B28" s="16" t="s">
        <v>169</v>
      </c>
      <c r="C28" s="16" t="s">
        <v>170</v>
      </c>
      <c r="D28" s="38">
        <v>142</v>
      </c>
      <c r="E28" s="38">
        <v>0.03</v>
      </c>
      <c r="F28" s="38">
        <v>0.03</v>
      </c>
    </row>
    <row r="29" spans="1:6" ht="15" customHeight="1" x14ac:dyDescent="0.3">
      <c r="A29" s="38">
        <v>39</v>
      </c>
      <c r="B29" s="16" t="s">
        <v>171</v>
      </c>
      <c r="C29" s="16" t="s">
        <v>172</v>
      </c>
      <c r="D29" s="38">
        <v>29</v>
      </c>
      <c r="E29" s="38">
        <v>0.01</v>
      </c>
      <c r="F29" s="38">
        <v>0.01</v>
      </c>
    </row>
    <row r="30" spans="1:6" ht="15" customHeight="1" x14ac:dyDescent="0.3">
      <c r="A30" s="38">
        <v>40</v>
      </c>
      <c r="B30" s="16" t="s">
        <v>173</v>
      </c>
      <c r="C30" s="16" t="s">
        <v>174</v>
      </c>
      <c r="D30" s="38">
        <v>5</v>
      </c>
      <c r="E30" s="38">
        <v>0</v>
      </c>
      <c r="F30" s="38">
        <v>0</v>
      </c>
    </row>
    <row r="31" spans="1:6" ht="15" customHeight="1" x14ac:dyDescent="0.3">
      <c r="A31" s="38">
        <v>41</v>
      </c>
      <c r="B31" s="16" t="s">
        <v>175</v>
      </c>
      <c r="C31" s="16" t="s">
        <v>176</v>
      </c>
      <c r="D31" s="38">
        <v>6339</v>
      </c>
      <c r="E31" s="38">
        <v>1.41</v>
      </c>
      <c r="F31" s="38">
        <v>1.53</v>
      </c>
    </row>
    <row r="32" spans="1:6" ht="15" customHeight="1" x14ac:dyDescent="0.3">
      <c r="A32" s="38">
        <v>42</v>
      </c>
      <c r="B32" s="16" t="s">
        <v>177</v>
      </c>
      <c r="C32" s="16" t="s">
        <v>178</v>
      </c>
      <c r="D32" s="38">
        <v>984</v>
      </c>
      <c r="E32" s="38">
        <v>0.22</v>
      </c>
      <c r="F32" s="38">
        <v>0.24</v>
      </c>
    </row>
    <row r="33" spans="1:6" ht="15" customHeight="1" x14ac:dyDescent="0.3">
      <c r="A33" s="38">
        <v>44</v>
      </c>
      <c r="B33" s="50" t="s">
        <v>181</v>
      </c>
      <c r="C33" s="16" t="s">
        <v>182</v>
      </c>
      <c r="D33" s="38">
        <v>2</v>
      </c>
      <c r="E33" s="38">
        <v>0</v>
      </c>
      <c r="F33" s="38">
        <v>0</v>
      </c>
    </row>
    <row r="34" spans="1:6" ht="15" customHeight="1" x14ac:dyDescent="0.3">
      <c r="A34" s="38">
        <v>48</v>
      </c>
      <c r="B34" s="16" t="s">
        <v>187</v>
      </c>
      <c r="C34" s="16" t="s">
        <v>188</v>
      </c>
      <c r="D34" s="38">
        <v>13</v>
      </c>
      <c r="E34" s="38">
        <v>0</v>
      </c>
      <c r="F34" s="38">
        <v>0</v>
      </c>
    </row>
    <row r="35" spans="1:6" ht="15" customHeight="1" x14ac:dyDescent="0.3">
      <c r="A35" s="38">
        <v>53</v>
      </c>
      <c r="B35" s="16" t="s">
        <v>193</v>
      </c>
      <c r="C35" s="16" t="s">
        <v>194</v>
      </c>
      <c r="D35" s="38">
        <v>12</v>
      </c>
      <c r="E35" s="38">
        <v>0</v>
      </c>
      <c r="F35" s="38">
        <v>0</v>
      </c>
    </row>
    <row r="36" spans="1:6" ht="15" customHeight="1" x14ac:dyDescent="0.3">
      <c r="A36" s="38">
        <v>54</v>
      </c>
      <c r="B36" s="16" t="s">
        <v>195</v>
      </c>
      <c r="C36" s="16" t="s">
        <v>196</v>
      </c>
      <c r="D36" s="38">
        <v>36</v>
      </c>
      <c r="E36" s="38">
        <v>0.01</v>
      </c>
      <c r="F36" s="38">
        <v>0.01</v>
      </c>
    </row>
    <row r="37" spans="1:6" ht="15" customHeight="1" x14ac:dyDescent="0.3">
      <c r="A37" s="38">
        <v>57</v>
      </c>
      <c r="B37" s="16" t="s">
        <v>199</v>
      </c>
      <c r="C37" s="16" t="s">
        <v>200</v>
      </c>
      <c r="D37" s="38">
        <v>144</v>
      </c>
      <c r="E37" s="38">
        <v>0.03</v>
      </c>
      <c r="F37" s="38">
        <v>0.03</v>
      </c>
    </row>
    <row r="38" spans="1:6" ht="15" customHeight="1" x14ac:dyDescent="0.3">
      <c r="A38" s="46" t="s">
        <v>201</v>
      </c>
      <c r="B38" s="45" t="s">
        <v>794</v>
      </c>
      <c r="C38" s="46" t="s">
        <v>202</v>
      </c>
      <c r="D38" s="47">
        <f>SUM(D39:D77)</f>
        <v>14611</v>
      </c>
      <c r="E38" s="47">
        <f>SUM(E39:E77)</f>
        <v>3.2800000000000002</v>
      </c>
      <c r="F38" s="47">
        <f>SUM(F39:F77)</f>
        <v>3.5400000000000005</v>
      </c>
    </row>
    <row r="39" spans="1:6" ht="15" customHeight="1" x14ac:dyDescent="0.3">
      <c r="A39" s="38">
        <v>58</v>
      </c>
      <c r="B39" s="16" t="s">
        <v>203</v>
      </c>
      <c r="C39" s="16" t="s">
        <v>204</v>
      </c>
      <c r="D39" s="38">
        <v>115</v>
      </c>
      <c r="E39" s="38">
        <v>0.03</v>
      </c>
      <c r="F39" s="38">
        <v>0.03</v>
      </c>
    </row>
    <row r="40" spans="1:6" ht="15" customHeight="1" x14ac:dyDescent="0.3">
      <c r="A40" s="38">
        <v>59</v>
      </c>
      <c r="B40" s="16" t="s">
        <v>205</v>
      </c>
      <c r="C40" s="16" t="s">
        <v>206</v>
      </c>
      <c r="D40" s="38">
        <v>15</v>
      </c>
      <c r="E40" s="38">
        <v>0</v>
      </c>
      <c r="F40" s="38">
        <v>0</v>
      </c>
    </row>
    <row r="41" spans="1:6" ht="15" customHeight="1" x14ac:dyDescent="0.3">
      <c r="A41" s="38">
        <v>60</v>
      </c>
      <c r="B41" s="16" t="s">
        <v>207</v>
      </c>
      <c r="C41" s="16" t="s">
        <v>208</v>
      </c>
      <c r="D41" s="38">
        <v>72</v>
      </c>
      <c r="E41" s="38">
        <v>0.02</v>
      </c>
      <c r="F41" s="38">
        <v>0.02</v>
      </c>
    </row>
    <row r="42" spans="1:6" ht="15" customHeight="1" x14ac:dyDescent="0.3">
      <c r="A42" s="38">
        <v>61</v>
      </c>
      <c r="B42" s="16" t="s">
        <v>209</v>
      </c>
      <c r="C42" s="16" t="s">
        <v>210</v>
      </c>
      <c r="D42" s="38">
        <v>422</v>
      </c>
      <c r="E42" s="38">
        <v>0.09</v>
      </c>
      <c r="F42" s="38">
        <v>0.1</v>
      </c>
    </row>
    <row r="43" spans="1:6" ht="15" customHeight="1" x14ac:dyDescent="0.3">
      <c r="A43" s="38">
        <v>62</v>
      </c>
      <c r="B43" s="16" t="s">
        <v>211</v>
      </c>
      <c r="C43" s="16" t="s">
        <v>212</v>
      </c>
      <c r="D43" s="38">
        <v>357</v>
      </c>
      <c r="E43" s="38">
        <v>0.08</v>
      </c>
      <c r="F43" s="38">
        <v>0.09</v>
      </c>
    </row>
    <row r="44" spans="1:6" ht="15" customHeight="1" x14ac:dyDescent="0.3">
      <c r="A44" s="38">
        <v>63</v>
      </c>
      <c r="B44" s="16" t="s">
        <v>213</v>
      </c>
      <c r="C44" s="16" t="s">
        <v>214</v>
      </c>
      <c r="D44" s="38">
        <v>38</v>
      </c>
      <c r="E44" s="38">
        <v>0.01</v>
      </c>
      <c r="F44" s="38">
        <v>0.01</v>
      </c>
    </row>
    <row r="45" spans="1:6" ht="15" customHeight="1" x14ac:dyDescent="0.3">
      <c r="A45" s="38">
        <v>64</v>
      </c>
      <c r="B45" s="16" t="s">
        <v>215</v>
      </c>
      <c r="C45" s="16" t="s">
        <v>216</v>
      </c>
      <c r="D45" s="38">
        <v>98</v>
      </c>
      <c r="E45" s="38">
        <v>0.02</v>
      </c>
      <c r="F45" s="38">
        <v>0.02</v>
      </c>
    </row>
    <row r="46" spans="1:6" ht="15" customHeight="1" x14ac:dyDescent="0.3">
      <c r="A46" s="38">
        <v>65</v>
      </c>
      <c r="B46" s="16" t="s">
        <v>217</v>
      </c>
      <c r="C46" s="16" t="s">
        <v>218</v>
      </c>
      <c r="D46" s="38">
        <v>113</v>
      </c>
      <c r="E46" s="38">
        <v>0.03</v>
      </c>
      <c r="F46" s="38">
        <v>0.03</v>
      </c>
    </row>
    <row r="47" spans="1:6" ht="15" customHeight="1" x14ac:dyDescent="0.3">
      <c r="A47" s="38">
        <v>66</v>
      </c>
      <c r="B47" s="16" t="s">
        <v>219</v>
      </c>
      <c r="C47" s="16" t="s">
        <v>220</v>
      </c>
      <c r="D47" s="38">
        <v>86</v>
      </c>
      <c r="E47" s="38">
        <v>0.02</v>
      </c>
      <c r="F47" s="38">
        <v>0.02</v>
      </c>
    </row>
    <row r="48" spans="1:6" ht="15" customHeight="1" x14ac:dyDescent="0.3">
      <c r="A48" s="38">
        <v>67</v>
      </c>
      <c r="B48" s="16" t="s">
        <v>221</v>
      </c>
      <c r="C48" s="16" t="s">
        <v>222</v>
      </c>
      <c r="D48" s="38">
        <v>588</v>
      </c>
      <c r="E48" s="38">
        <v>0.13</v>
      </c>
      <c r="F48" s="38">
        <v>0.14000000000000001</v>
      </c>
    </row>
    <row r="49" spans="1:6" ht="15" customHeight="1" x14ac:dyDescent="0.3">
      <c r="A49" s="38">
        <v>68</v>
      </c>
      <c r="B49" s="16" t="s">
        <v>223</v>
      </c>
      <c r="C49" s="16" t="s">
        <v>224</v>
      </c>
      <c r="D49" s="38">
        <v>52</v>
      </c>
      <c r="E49" s="38">
        <v>0.01</v>
      </c>
      <c r="F49" s="38">
        <v>0.01</v>
      </c>
    </row>
    <row r="50" spans="1:6" ht="15" customHeight="1" x14ac:dyDescent="0.3">
      <c r="A50" s="38">
        <v>69</v>
      </c>
      <c r="B50" s="16" t="s">
        <v>225</v>
      </c>
      <c r="C50" s="16" t="s">
        <v>226</v>
      </c>
      <c r="D50" s="38">
        <v>22</v>
      </c>
      <c r="E50" s="38">
        <v>0</v>
      </c>
      <c r="F50" s="38">
        <v>0.01</v>
      </c>
    </row>
    <row r="51" spans="1:6" ht="15" customHeight="1" x14ac:dyDescent="0.3">
      <c r="A51" s="38">
        <v>70</v>
      </c>
      <c r="B51" s="16" t="s">
        <v>227</v>
      </c>
      <c r="C51" s="16" t="s">
        <v>228</v>
      </c>
      <c r="D51" s="38">
        <v>208</v>
      </c>
      <c r="E51" s="38">
        <v>0.05</v>
      </c>
      <c r="F51" s="38">
        <v>0.05</v>
      </c>
    </row>
    <row r="52" spans="1:6" ht="15" customHeight="1" x14ac:dyDescent="0.3">
      <c r="A52" s="38">
        <v>71</v>
      </c>
      <c r="B52" s="16" t="s">
        <v>229</v>
      </c>
      <c r="C52" s="16" t="s">
        <v>230</v>
      </c>
      <c r="D52" s="38">
        <v>397</v>
      </c>
      <c r="E52" s="38">
        <v>0.09</v>
      </c>
      <c r="F52" s="38">
        <v>0.1</v>
      </c>
    </row>
    <row r="53" spans="1:6" ht="15" customHeight="1" x14ac:dyDescent="0.3">
      <c r="A53" s="38">
        <v>72</v>
      </c>
      <c r="B53" s="16" t="s">
        <v>231</v>
      </c>
      <c r="C53" s="16" t="s">
        <v>232</v>
      </c>
      <c r="D53" s="38">
        <v>100</v>
      </c>
      <c r="E53" s="38">
        <v>0.02</v>
      </c>
      <c r="F53" s="38">
        <v>0.02</v>
      </c>
    </row>
    <row r="54" spans="1:6" ht="15" customHeight="1" x14ac:dyDescent="0.3">
      <c r="A54" s="38">
        <v>73</v>
      </c>
      <c r="B54" s="16" t="s">
        <v>233</v>
      </c>
      <c r="C54" s="16" t="s">
        <v>234</v>
      </c>
      <c r="D54" s="38">
        <v>1406</v>
      </c>
      <c r="E54" s="38">
        <v>0.31</v>
      </c>
      <c r="F54" s="38">
        <v>0.34</v>
      </c>
    </row>
    <row r="55" spans="1:6" ht="15" customHeight="1" x14ac:dyDescent="0.3">
      <c r="A55" s="38">
        <v>74</v>
      </c>
      <c r="B55" s="16" t="s">
        <v>235</v>
      </c>
      <c r="C55" s="16" t="s">
        <v>236</v>
      </c>
      <c r="D55" s="38">
        <v>99</v>
      </c>
      <c r="E55" s="38">
        <v>0.02</v>
      </c>
      <c r="F55" s="38">
        <v>0.02</v>
      </c>
    </row>
    <row r="56" spans="1:6" ht="15" customHeight="1" x14ac:dyDescent="0.3">
      <c r="A56" s="38">
        <v>75</v>
      </c>
      <c r="B56" s="16" t="s">
        <v>237</v>
      </c>
      <c r="C56" s="16" t="s">
        <v>238</v>
      </c>
      <c r="D56" s="38">
        <v>141</v>
      </c>
      <c r="E56" s="38">
        <v>0.03</v>
      </c>
      <c r="F56" s="38">
        <v>0.03</v>
      </c>
    </row>
    <row r="57" spans="1:6" ht="15" customHeight="1" x14ac:dyDescent="0.3">
      <c r="A57" s="38">
        <v>76</v>
      </c>
      <c r="B57" s="16" t="s">
        <v>239</v>
      </c>
      <c r="C57" s="16" t="s">
        <v>240</v>
      </c>
      <c r="D57" s="38">
        <v>77</v>
      </c>
      <c r="E57" s="38">
        <v>0.02</v>
      </c>
      <c r="F57" s="38">
        <v>0.02</v>
      </c>
    </row>
    <row r="58" spans="1:6" ht="15" customHeight="1" x14ac:dyDescent="0.3">
      <c r="A58" s="38">
        <v>77</v>
      </c>
      <c r="B58" s="16" t="s">
        <v>241</v>
      </c>
      <c r="C58" s="16" t="s">
        <v>242</v>
      </c>
      <c r="D58" s="38">
        <v>520</v>
      </c>
      <c r="E58" s="38">
        <v>0.12</v>
      </c>
      <c r="F58" s="38">
        <v>0.13</v>
      </c>
    </row>
    <row r="59" spans="1:6" ht="15" customHeight="1" x14ac:dyDescent="0.3">
      <c r="A59" s="38">
        <v>78</v>
      </c>
      <c r="B59" s="16" t="s">
        <v>243</v>
      </c>
      <c r="C59" s="16" t="s">
        <v>244</v>
      </c>
      <c r="D59" s="38">
        <v>115</v>
      </c>
      <c r="E59" s="38">
        <v>0.03</v>
      </c>
      <c r="F59" s="38">
        <v>0.03</v>
      </c>
    </row>
    <row r="60" spans="1:6" ht="15" customHeight="1" x14ac:dyDescent="0.3">
      <c r="A60" s="38">
        <v>79</v>
      </c>
      <c r="B60" s="16" t="s">
        <v>245</v>
      </c>
      <c r="C60" s="16" t="s">
        <v>246</v>
      </c>
      <c r="D60" s="38">
        <v>299</v>
      </c>
      <c r="E60" s="38">
        <v>7.0000000000000007E-2</v>
      </c>
      <c r="F60" s="38">
        <v>7.0000000000000007E-2</v>
      </c>
    </row>
    <row r="61" spans="1:6" ht="15" customHeight="1" x14ac:dyDescent="0.3">
      <c r="A61" s="38">
        <v>80</v>
      </c>
      <c r="B61" s="16" t="s">
        <v>247</v>
      </c>
      <c r="C61" s="16" t="s">
        <v>248</v>
      </c>
      <c r="D61" s="38">
        <v>201</v>
      </c>
      <c r="E61" s="38">
        <v>0.04</v>
      </c>
      <c r="F61" s="38">
        <v>0.05</v>
      </c>
    </row>
    <row r="62" spans="1:6" ht="15" customHeight="1" x14ac:dyDescent="0.3">
      <c r="A62" s="38">
        <v>81</v>
      </c>
      <c r="B62" s="16" t="s">
        <v>249</v>
      </c>
      <c r="C62" s="16" t="s">
        <v>250</v>
      </c>
      <c r="D62" s="38">
        <v>19</v>
      </c>
      <c r="E62" s="38">
        <v>0</v>
      </c>
      <c r="F62" s="38">
        <v>0</v>
      </c>
    </row>
    <row r="63" spans="1:6" ht="15" customHeight="1" x14ac:dyDescent="0.3">
      <c r="A63" s="38">
        <v>82</v>
      </c>
      <c r="B63" s="16" t="s">
        <v>251</v>
      </c>
      <c r="C63" s="16" t="s">
        <v>252</v>
      </c>
      <c r="D63" s="38">
        <v>79</v>
      </c>
      <c r="E63" s="38">
        <v>0.02</v>
      </c>
      <c r="F63" s="38">
        <v>0.02</v>
      </c>
    </row>
    <row r="64" spans="1:6" ht="15" customHeight="1" x14ac:dyDescent="0.3">
      <c r="A64" s="38">
        <v>83</v>
      </c>
      <c r="B64" s="16" t="s">
        <v>253</v>
      </c>
      <c r="C64" s="16" t="s">
        <v>254</v>
      </c>
      <c r="D64" s="38">
        <v>25</v>
      </c>
      <c r="E64" s="38">
        <v>0.01</v>
      </c>
      <c r="F64" s="38">
        <v>0.01</v>
      </c>
    </row>
    <row r="65" spans="1:6" ht="15" customHeight="1" x14ac:dyDescent="0.3">
      <c r="A65" s="38">
        <v>84</v>
      </c>
      <c r="B65" s="16" t="s">
        <v>255</v>
      </c>
      <c r="C65" s="16" t="s">
        <v>256</v>
      </c>
      <c r="D65" s="38">
        <v>709</v>
      </c>
      <c r="E65" s="38">
        <v>0.16</v>
      </c>
      <c r="F65" s="38">
        <v>0.17</v>
      </c>
    </row>
    <row r="66" spans="1:6" ht="15" customHeight="1" x14ac:dyDescent="0.3">
      <c r="A66" s="38">
        <v>85</v>
      </c>
      <c r="B66" s="16" t="s">
        <v>257</v>
      </c>
      <c r="C66" s="16" t="s">
        <v>258</v>
      </c>
      <c r="D66" s="38">
        <v>89</v>
      </c>
      <c r="E66" s="38">
        <v>0.02</v>
      </c>
      <c r="F66" s="38">
        <v>0.02</v>
      </c>
    </row>
    <row r="67" spans="1:6" ht="15" customHeight="1" x14ac:dyDescent="0.3">
      <c r="A67" s="38">
        <v>86</v>
      </c>
      <c r="B67" s="16" t="s">
        <v>259</v>
      </c>
      <c r="C67" s="16" t="s">
        <v>260</v>
      </c>
      <c r="D67" s="38">
        <v>158</v>
      </c>
      <c r="E67" s="38">
        <v>0.04</v>
      </c>
      <c r="F67" s="38">
        <v>0.04</v>
      </c>
    </row>
    <row r="68" spans="1:6" ht="15" customHeight="1" x14ac:dyDescent="0.3">
      <c r="A68" s="38">
        <v>87</v>
      </c>
      <c r="B68" s="16" t="s">
        <v>261</v>
      </c>
      <c r="C68" s="16" t="s">
        <v>262</v>
      </c>
      <c r="D68" s="38">
        <v>137</v>
      </c>
      <c r="E68" s="38">
        <v>0.03</v>
      </c>
      <c r="F68" s="38">
        <v>0.03</v>
      </c>
    </row>
    <row r="69" spans="1:6" ht="15" customHeight="1" x14ac:dyDescent="0.3">
      <c r="A69" s="38">
        <v>88</v>
      </c>
      <c r="B69" s="16" t="s">
        <v>263</v>
      </c>
      <c r="C69" s="16" t="s">
        <v>264</v>
      </c>
      <c r="D69" s="38">
        <v>83</v>
      </c>
      <c r="E69" s="38">
        <v>0.02</v>
      </c>
      <c r="F69" s="38">
        <v>0.02</v>
      </c>
    </row>
    <row r="70" spans="1:6" ht="15" customHeight="1" x14ac:dyDescent="0.3">
      <c r="A70" s="38">
        <v>89</v>
      </c>
      <c r="B70" s="16" t="s">
        <v>265</v>
      </c>
      <c r="C70" s="16" t="s">
        <v>266</v>
      </c>
      <c r="D70" s="38">
        <v>27</v>
      </c>
      <c r="E70" s="38">
        <v>0.01</v>
      </c>
      <c r="F70" s="38">
        <v>0.01</v>
      </c>
    </row>
    <row r="71" spans="1:6" ht="15" customHeight="1" x14ac:dyDescent="0.3">
      <c r="A71" s="38">
        <v>90</v>
      </c>
      <c r="B71" s="16" t="s">
        <v>267</v>
      </c>
      <c r="C71" s="16" t="s">
        <v>268</v>
      </c>
      <c r="D71" s="38">
        <v>3110</v>
      </c>
      <c r="E71" s="38">
        <v>0.69</v>
      </c>
      <c r="F71" s="38">
        <v>0.75</v>
      </c>
    </row>
    <row r="72" spans="1:6" ht="15" customHeight="1" x14ac:dyDescent="0.3">
      <c r="A72" s="38">
        <v>91</v>
      </c>
      <c r="B72" s="16" t="s">
        <v>269</v>
      </c>
      <c r="C72" s="16" t="s">
        <v>270</v>
      </c>
      <c r="D72" s="38">
        <v>525</v>
      </c>
      <c r="E72" s="38">
        <v>0.12</v>
      </c>
      <c r="F72" s="38">
        <v>0.13</v>
      </c>
    </row>
    <row r="73" spans="1:6" ht="15" customHeight="1" x14ac:dyDescent="0.3">
      <c r="A73" s="38">
        <v>92</v>
      </c>
      <c r="B73" s="16" t="s">
        <v>271</v>
      </c>
      <c r="C73" s="16" t="s">
        <v>272</v>
      </c>
      <c r="D73" s="38">
        <v>158</v>
      </c>
      <c r="E73" s="38">
        <v>0.04</v>
      </c>
      <c r="F73" s="38">
        <v>0.04</v>
      </c>
    </row>
    <row r="74" spans="1:6" ht="15" customHeight="1" x14ac:dyDescent="0.3">
      <c r="A74" s="38">
        <v>93</v>
      </c>
      <c r="B74" s="16" t="s">
        <v>273</v>
      </c>
      <c r="C74" s="16" t="s">
        <v>274</v>
      </c>
      <c r="D74" s="38">
        <v>75</v>
      </c>
      <c r="E74" s="38">
        <v>0.02</v>
      </c>
      <c r="F74" s="38">
        <v>0.02</v>
      </c>
    </row>
    <row r="75" spans="1:6" ht="15" customHeight="1" x14ac:dyDescent="0.3">
      <c r="A75" s="38">
        <v>94</v>
      </c>
      <c r="B75" s="16" t="s">
        <v>275</v>
      </c>
      <c r="C75" s="16" t="s">
        <v>276</v>
      </c>
      <c r="D75" s="38">
        <v>106</v>
      </c>
      <c r="E75" s="38">
        <v>0.02</v>
      </c>
      <c r="F75" s="38">
        <v>0.03</v>
      </c>
    </row>
    <row r="76" spans="1:6" ht="15" customHeight="1" x14ac:dyDescent="0.3">
      <c r="A76" s="38">
        <v>95</v>
      </c>
      <c r="B76" s="16" t="s">
        <v>277</v>
      </c>
      <c r="C76" s="16" t="s">
        <v>278</v>
      </c>
      <c r="D76" s="38">
        <v>72</v>
      </c>
      <c r="E76" s="38">
        <v>0.02</v>
      </c>
      <c r="F76" s="38">
        <v>0.02</v>
      </c>
    </row>
    <row r="77" spans="1:6" ht="15" customHeight="1" x14ac:dyDescent="0.3">
      <c r="A77" s="38">
        <v>96</v>
      </c>
      <c r="B77" s="16" t="s">
        <v>279</v>
      </c>
      <c r="C77" s="16" t="s">
        <v>280</v>
      </c>
      <c r="D77" s="38">
        <v>3698</v>
      </c>
      <c r="E77" s="38">
        <v>0.82</v>
      </c>
      <c r="F77" s="38">
        <v>0.89</v>
      </c>
    </row>
    <row r="78" spans="1:6" ht="15" customHeight="1" x14ac:dyDescent="0.3">
      <c r="A78" s="46" t="s">
        <v>281</v>
      </c>
      <c r="B78" s="52" t="s">
        <v>795</v>
      </c>
      <c r="C78" s="46" t="s">
        <v>282</v>
      </c>
      <c r="D78" s="47">
        <f>SUM(D79:D82)</f>
        <v>6060</v>
      </c>
      <c r="E78" s="47">
        <f>SUM(E79:E82)</f>
        <v>1.34</v>
      </c>
      <c r="F78" s="47">
        <f>SUM(F79:F82)</f>
        <v>1.47</v>
      </c>
    </row>
    <row r="79" spans="1:6" ht="15" customHeight="1" x14ac:dyDescent="0.3">
      <c r="A79" s="38">
        <v>97</v>
      </c>
      <c r="B79" s="16" t="s">
        <v>283</v>
      </c>
      <c r="C79" s="16" t="s">
        <v>284</v>
      </c>
      <c r="D79" s="38">
        <v>4057</v>
      </c>
      <c r="E79" s="38">
        <v>0.9</v>
      </c>
      <c r="F79" s="38">
        <v>0.98</v>
      </c>
    </row>
    <row r="80" spans="1:6" ht="15" customHeight="1" x14ac:dyDescent="0.3">
      <c r="A80" s="38">
        <v>98</v>
      </c>
      <c r="B80" s="16" t="s">
        <v>285</v>
      </c>
      <c r="C80" s="16" t="s">
        <v>286</v>
      </c>
      <c r="D80" s="38">
        <v>784</v>
      </c>
      <c r="E80" s="38">
        <v>0.17</v>
      </c>
      <c r="F80" s="38">
        <v>0.19</v>
      </c>
    </row>
    <row r="81" spans="1:6" ht="15" customHeight="1" x14ac:dyDescent="0.3">
      <c r="A81" s="38">
        <v>99</v>
      </c>
      <c r="B81" s="16" t="s">
        <v>287</v>
      </c>
      <c r="C81" s="16" t="s">
        <v>288</v>
      </c>
      <c r="D81" s="38">
        <v>1022</v>
      </c>
      <c r="E81" s="38">
        <v>0.23</v>
      </c>
      <c r="F81" s="38">
        <v>0.25</v>
      </c>
    </row>
    <row r="82" spans="1:6" ht="15" customHeight="1" x14ac:dyDescent="0.3">
      <c r="A82" s="38">
        <v>100</v>
      </c>
      <c r="B82" s="16" t="s">
        <v>289</v>
      </c>
      <c r="C82" s="16" t="s">
        <v>290</v>
      </c>
      <c r="D82" s="38">
        <v>197</v>
      </c>
      <c r="E82" s="38">
        <v>0.04</v>
      </c>
      <c r="F82" s="38">
        <v>0.05</v>
      </c>
    </row>
    <row r="83" spans="1:6" ht="15" customHeight="1" x14ac:dyDescent="0.3">
      <c r="A83" s="46" t="s">
        <v>291</v>
      </c>
      <c r="B83" s="45" t="s">
        <v>796</v>
      </c>
      <c r="C83" s="46" t="s">
        <v>292</v>
      </c>
      <c r="D83" s="47">
        <f>SUM(D84:D94)</f>
        <v>35480</v>
      </c>
      <c r="E83" s="47">
        <f>SUM(E84:E94)</f>
        <v>7.9099999999999993</v>
      </c>
      <c r="F83" s="47">
        <f>SUM(F84:F94)</f>
        <v>8.5699999999999985</v>
      </c>
    </row>
    <row r="84" spans="1:6" ht="15" customHeight="1" x14ac:dyDescent="0.3">
      <c r="A84" s="38">
        <v>101</v>
      </c>
      <c r="B84" s="16" t="s">
        <v>293</v>
      </c>
      <c r="C84" s="16" t="s">
        <v>294</v>
      </c>
      <c r="D84" s="2">
        <v>397</v>
      </c>
      <c r="E84" s="2">
        <v>0.09</v>
      </c>
      <c r="F84" s="2">
        <v>0.1</v>
      </c>
    </row>
    <row r="85" spans="1:6" ht="15" customHeight="1" x14ac:dyDescent="0.3">
      <c r="A85" s="38">
        <v>102</v>
      </c>
      <c r="B85" s="16" t="s">
        <v>295</v>
      </c>
      <c r="C85" s="16" t="s">
        <v>296</v>
      </c>
      <c r="D85" s="2">
        <v>615</v>
      </c>
      <c r="E85" s="2">
        <v>0.14000000000000001</v>
      </c>
      <c r="F85" s="2">
        <v>0.15</v>
      </c>
    </row>
    <row r="86" spans="1:6" ht="15" customHeight="1" x14ac:dyDescent="0.3">
      <c r="A86" s="38">
        <v>103</v>
      </c>
      <c r="B86" s="16" t="s">
        <v>297</v>
      </c>
      <c r="C86" s="16" t="s">
        <v>298</v>
      </c>
      <c r="D86" s="2">
        <v>8402</v>
      </c>
      <c r="E86" s="2">
        <v>1.87</v>
      </c>
      <c r="F86" s="2">
        <v>2.0299999999999998</v>
      </c>
    </row>
    <row r="87" spans="1:6" ht="15" customHeight="1" x14ac:dyDescent="0.3">
      <c r="A87" s="38">
        <v>104</v>
      </c>
      <c r="B87" s="16" t="s">
        <v>299</v>
      </c>
      <c r="C87" s="16" t="s">
        <v>300</v>
      </c>
      <c r="D87" s="2">
        <v>11804</v>
      </c>
      <c r="E87" s="2">
        <v>2.63</v>
      </c>
      <c r="F87" s="2">
        <v>2.85</v>
      </c>
    </row>
    <row r="88" spans="1:6" ht="15" customHeight="1" x14ac:dyDescent="0.3">
      <c r="A88" s="38">
        <v>105</v>
      </c>
      <c r="B88" s="16" t="s">
        <v>301</v>
      </c>
      <c r="C88" s="16" t="s">
        <v>302</v>
      </c>
      <c r="D88" s="2">
        <v>82</v>
      </c>
      <c r="E88" s="2">
        <v>0.02</v>
      </c>
      <c r="F88" s="2">
        <v>0.02</v>
      </c>
    </row>
    <row r="89" spans="1:6" ht="15" customHeight="1" x14ac:dyDescent="0.3">
      <c r="A89" s="38">
        <v>106</v>
      </c>
      <c r="B89" s="16" t="s">
        <v>303</v>
      </c>
      <c r="C89" s="16" t="s">
        <v>304</v>
      </c>
      <c r="D89" s="2">
        <v>2</v>
      </c>
      <c r="E89" s="2">
        <v>0</v>
      </c>
      <c r="F89" s="2">
        <v>0</v>
      </c>
    </row>
    <row r="90" spans="1:6" ht="15" customHeight="1" x14ac:dyDescent="0.3">
      <c r="A90" s="38">
        <v>107</v>
      </c>
      <c r="B90" s="16" t="s">
        <v>305</v>
      </c>
      <c r="C90" s="16" t="s">
        <v>306</v>
      </c>
      <c r="D90" s="2">
        <v>1396</v>
      </c>
      <c r="E90" s="2">
        <v>0.31</v>
      </c>
      <c r="F90" s="2">
        <v>0.34</v>
      </c>
    </row>
    <row r="91" spans="1:6" ht="15" customHeight="1" x14ac:dyDescent="0.3">
      <c r="A91" s="38">
        <v>108</v>
      </c>
      <c r="B91" s="16" t="s">
        <v>307</v>
      </c>
      <c r="C91" s="16" t="s">
        <v>308</v>
      </c>
      <c r="D91" s="2">
        <v>13</v>
      </c>
      <c r="E91" s="2">
        <v>0</v>
      </c>
      <c r="F91" s="2">
        <v>0</v>
      </c>
    </row>
    <row r="92" spans="1:6" ht="15" customHeight="1" x14ac:dyDescent="0.3">
      <c r="A92" s="38">
        <v>109</v>
      </c>
      <c r="B92" s="16" t="s">
        <v>309</v>
      </c>
      <c r="C92" s="16" t="s">
        <v>310</v>
      </c>
      <c r="D92" s="2">
        <v>2645</v>
      </c>
      <c r="E92" s="2">
        <v>0.59</v>
      </c>
      <c r="F92" s="2">
        <v>0.64</v>
      </c>
    </row>
    <row r="93" spans="1:6" ht="15" customHeight="1" x14ac:dyDescent="0.3">
      <c r="A93" s="38">
        <v>110</v>
      </c>
      <c r="B93" s="16" t="s">
        <v>311</v>
      </c>
      <c r="C93" s="16" t="s">
        <v>312</v>
      </c>
      <c r="D93" s="2">
        <v>25</v>
      </c>
      <c r="E93" s="2">
        <v>0.01</v>
      </c>
      <c r="F93" s="2">
        <v>0.01</v>
      </c>
    </row>
    <row r="94" spans="1:6" ht="15" customHeight="1" x14ac:dyDescent="0.3">
      <c r="A94" s="38">
        <v>111</v>
      </c>
      <c r="B94" s="16" t="s">
        <v>313</v>
      </c>
      <c r="C94" s="16" t="s">
        <v>314</v>
      </c>
      <c r="D94" s="2">
        <v>10099</v>
      </c>
      <c r="E94" s="2">
        <v>2.25</v>
      </c>
      <c r="F94" s="2">
        <v>2.4300000000000002</v>
      </c>
    </row>
    <row r="95" spans="1:6" ht="15" customHeight="1" x14ac:dyDescent="0.3">
      <c r="A95" s="46" t="s">
        <v>315</v>
      </c>
      <c r="B95" s="45" t="s">
        <v>797</v>
      </c>
      <c r="C95" s="46" t="s">
        <v>316</v>
      </c>
      <c r="D95" s="47">
        <f>SUM(D96:D103)</f>
        <v>16174</v>
      </c>
      <c r="E95" s="47">
        <f>SUM(E96:E103)</f>
        <v>3.5899999999999994</v>
      </c>
      <c r="F95" s="47">
        <f>SUM(F96:F103)</f>
        <v>3.9</v>
      </c>
    </row>
    <row r="96" spans="1:6" ht="15" customHeight="1" x14ac:dyDescent="0.3">
      <c r="A96" s="38">
        <v>112</v>
      </c>
      <c r="B96" s="16" t="s">
        <v>317</v>
      </c>
      <c r="C96" s="16" t="s">
        <v>318</v>
      </c>
      <c r="D96" s="38">
        <v>635</v>
      </c>
      <c r="E96" s="38">
        <v>0.14000000000000001</v>
      </c>
      <c r="F96" s="38">
        <v>0.15</v>
      </c>
    </row>
    <row r="97" spans="1:6" ht="15" customHeight="1" x14ac:dyDescent="0.3">
      <c r="A97" s="38">
        <v>113</v>
      </c>
      <c r="B97" s="16" t="s">
        <v>319</v>
      </c>
      <c r="C97" s="16" t="s">
        <v>320</v>
      </c>
      <c r="D97" s="38">
        <v>440</v>
      </c>
      <c r="E97" s="38">
        <v>0.1</v>
      </c>
      <c r="F97" s="38">
        <v>0.11</v>
      </c>
    </row>
    <row r="98" spans="1:6" ht="15" customHeight="1" x14ac:dyDescent="0.3">
      <c r="A98" s="38">
        <v>114</v>
      </c>
      <c r="B98" s="16" t="s">
        <v>321</v>
      </c>
      <c r="C98" s="16" t="s">
        <v>322</v>
      </c>
      <c r="D98" s="38">
        <v>541</v>
      </c>
      <c r="E98" s="38">
        <v>0.12</v>
      </c>
      <c r="F98" s="38">
        <v>0.13</v>
      </c>
    </row>
    <row r="99" spans="1:6" ht="15" customHeight="1" x14ac:dyDescent="0.3">
      <c r="A99" s="38">
        <v>115</v>
      </c>
      <c r="B99" s="16" t="s">
        <v>323</v>
      </c>
      <c r="C99" s="16" t="s">
        <v>324</v>
      </c>
      <c r="D99" s="38">
        <v>1131</v>
      </c>
      <c r="E99" s="38">
        <v>0.25</v>
      </c>
      <c r="F99" s="38">
        <v>0.27</v>
      </c>
    </row>
    <row r="100" spans="1:6" ht="15" customHeight="1" x14ac:dyDescent="0.3">
      <c r="A100" s="38">
        <v>116</v>
      </c>
      <c r="B100" s="16" t="s">
        <v>325</v>
      </c>
      <c r="C100" s="16" t="s">
        <v>326</v>
      </c>
      <c r="D100" s="38">
        <v>5080</v>
      </c>
      <c r="E100" s="38">
        <v>1.1299999999999999</v>
      </c>
      <c r="F100" s="38">
        <v>1.22</v>
      </c>
    </row>
    <row r="101" spans="1:6" ht="15" customHeight="1" x14ac:dyDescent="0.3">
      <c r="A101" s="38">
        <v>117</v>
      </c>
      <c r="B101" s="16" t="s">
        <v>327</v>
      </c>
      <c r="C101" s="16" t="s">
        <v>328</v>
      </c>
      <c r="D101" s="38">
        <v>6713</v>
      </c>
      <c r="E101" s="38">
        <v>1.49</v>
      </c>
      <c r="F101" s="38">
        <v>1.62</v>
      </c>
    </row>
    <row r="102" spans="1:6" ht="15" customHeight="1" x14ac:dyDescent="0.3">
      <c r="A102" s="38">
        <v>118</v>
      </c>
      <c r="B102" s="16" t="s">
        <v>329</v>
      </c>
      <c r="C102" s="16" t="s">
        <v>330</v>
      </c>
      <c r="D102" s="38">
        <v>106</v>
      </c>
      <c r="E102" s="38">
        <v>0.02</v>
      </c>
      <c r="F102" s="38">
        <v>0.03</v>
      </c>
    </row>
    <row r="103" spans="1:6" ht="15" customHeight="1" x14ac:dyDescent="0.3">
      <c r="A103" s="38">
        <v>119</v>
      </c>
      <c r="B103" s="16" t="s">
        <v>331</v>
      </c>
      <c r="C103" s="16" t="s">
        <v>332</v>
      </c>
      <c r="D103" s="38">
        <v>1528</v>
      </c>
      <c r="E103" s="38">
        <v>0.34</v>
      </c>
      <c r="F103" s="38">
        <v>0.37</v>
      </c>
    </row>
    <row r="104" spans="1:6" ht="15" customHeight="1" x14ac:dyDescent="0.3">
      <c r="A104" s="46" t="s">
        <v>333</v>
      </c>
      <c r="B104" s="45" t="s">
        <v>798</v>
      </c>
      <c r="C104" s="46" t="s">
        <v>334</v>
      </c>
      <c r="D104" s="47">
        <f>SUM(D105:D114)</f>
        <v>10246</v>
      </c>
      <c r="E104" s="47">
        <f>SUM(E105:E114)</f>
        <v>2.2800000000000002</v>
      </c>
      <c r="F104" s="47">
        <f>SUM(F105:F114)</f>
        <v>2.46</v>
      </c>
    </row>
    <row r="105" spans="1:6" ht="15" customHeight="1" x14ac:dyDescent="0.3">
      <c r="A105" s="38">
        <v>120</v>
      </c>
      <c r="B105" s="16" t="s">
        <v>335</v>
      </c>
      <c r="C105" s="16" t="s">
        <v>336</v>
      </c>
      <c r="D105" s="38">
        <v>20</v>
      </c>
      <c r="E105" s="38">
        <v>0</v>
      </c>
      <c r="F105" s="38">
        <v>0</v>
      </c>
    </row>
    <row r="106" spans="1:6" ht="15" customHeight="1" x14ac:dyDescent="0.3">
      <c r="A106" s="38">
        <v>121</v>
      </c>
      <c r="B106" s="16" t="s">
        <v>337</v>
      </c>
      <c r="C106" s="16" t="s">
        <v>338</v>
      </c>
      <c r="D106" s="38">
        <v>549</v>
      </c>
      <c r="E106" s="38">
        <v>0.12</v>
      </c>
      <c r="F106" s="38">
        <v>0.13</v>
      </c>
    </row>
    <row r="107" spans="1:6" ht="15" customHeight="1" x14ac:dyDescent="0.3">
      <c r="A107" s="38">
        <v>122</v>
      </c>
      <c r="B107" s="16" t="s">
        <v>339</v>
      </c>
      <c r="C107" s="16" t="s">
        <v>340</v>
      </c>
      <c r="D107" s="38">
        <v>250</v>
      </c>
      <c r="E107" s="38">
        <v>0.06</v>
      </c>
      <c r="F107" s="38">
        <v>0.06</v>
      </c>
    </row>
    <row r="108" spans="1:6" ht="15" customHeight="1" x14ac:dyDescent="0.3">
      <c r="A108" s="38">
        <v>123</v>
      </c>
      <c r="B108" s="16" t="s">
        <v>341</v>
      </c>
      <c r="C108" s="16" t="s">
        <v>342</v>
      </c>
      <c r="D108" s="38">
        <v>464</v>
      </c>
      <c r="E108" s="38">
        <v>0.1</v>
      </c>
      <c r="F108" s="38">
        <v>0.11</v>
      </c>
    </row>
    <row r="109" spans="1:6" ht="15" customHeight="1" x14ac:dyDescent="0.3">
      <c r="A109" s="38">
        <v>124</v>
      </c>
      <c r="B109" s="16" t="s">
        <v>343</v>
      </c>
      <c r="C109" s="16" t="s">
        <v>344</v>
      </c>
      <c r="D109" s="38">
        <v>1083</v>
      </c>
      <c r="E109" s="38">
        <v>0.24</v>
      </c>
      <c r="F109" s="38">
        <v>0.26</v>
      </c>
    </row>
    <row r="110" spans="1:6" ht="15" customHeight="1" x14ac:dyDescent="0.3">
      <c r="A110" s="38">
        <v>125</v>
      </c>
      <c r="B110" s="16" t="s">
        <v>345</v>
      </c>
      <c r="C110" s="16" t="s">
        <v>346</v>
      </c>
      <c r="D110" s="38">
        <v>3393</v>
      </c>
      <c r="E110" s="38">
        <v>0.76</v>
      </c>
      <c r="F110" s="38">
        <v>0.82</v>
      </c>
    </row>
    <row r="111" spans="1:6" ht="15" customHeight="1" x14ac:dyDescent="0.3">
      <c r="A111" s="38">
        <v>126</v>
      </c>
      <c r="B111" s="16" t="s">
        <v>347</v>
      </c>
      <c r="C111" s="16" t="s">
        <v>348</v>
      </c>
      <c r="D111" s="38">
        <v>314</v>
      </c>
      <c r="E111" s="38">
        <v>7.0000000000000007E-2</v>
      </c>
      <c r="F111" s="38">
        <v>0.08</v>
      </c>
    </row>
    <row r="112" spans="1:6" ht="15" customHeight="1" x14ac:dyDescent="0.3">
      <c r="A112" s="38">
        <v>127</v>
      </c>
      <c r="B112" s="16" t="s">
        <v>349</v>
      </c>
      <c r="C112" s="16" t="s">
        <v>350</v>
      </c>
      <c r="D112" s="38">
        <v>1630</v>
      </c>
      <c r="E112" s="38">
        <v>0.36</v>
      </c>
      <c r="F112" s="38">
        <v>0.39</v>
      </c>
    </row>
    <row r="113" spans="1:6" ht="15" customHeight="1" x14ac:dyDescent="0.3">
      <c r="A113" s="38">
        <v>128</v>
      </c>
      <c r="B113" s="16" t="s">
        <v>351</v>
      </c>
      <c r="C113" s="16" t="s">
        <v>352</v>
      </c>
      <c r="D113" s="38">
        <v>621</v>
      </c>
      <c r="E113" s="38">
        <v>0.14000000000000001</v>
      </c>
      <c r="F113" s="38">
        <v>0.15</v>
      </c>
    </row>
    <row r="114" spans="1:6" ht="15" customHeight="1" x14ac:dyDescent="0.3">
      <c r="A114" s="38">
        <v>129</v>
      </c>
      <c r="B114" s="16" t="s">
        <v>353</v>
      </c>
      <c r="C114" s="16" t="s">
        <v>354</v>
      </c>
      <c r="D114" s="38">
        <v>1922</v>
      </c>
      <c r="E114" s="38">
        <v>0.43</v>
      </c>
      <c r="F114" s="38">
        <v>0.46</v>
      </c>
    </row>
    <row r="115" spans="1:6" ht="15" customHeight="1" x14ac:dyDescent="0.3">
      <c r="A115" s="46" t="s">
        <v>355</v>
      </c>
      <c r="B115" s="45" t="s">
        <v>799</v>
      </c>
      <c r="C115" s="46" t="s">
        <v>356</v>
      </c>
      <c r="D115" s="47">
        <f>SUM(D116:D125)</f>
        <v>14786</v>
      </c>
      <c r="E115" s="47">
        <f>SUM(E116:E125)</f>
        <v>3.2899999999999996</v>
      </c>
      <c r="F115" s="47">
        <f>SUM(F116:F125)</f>
        <v>3.57</v>
      </c>
    </row>
    <row r="116" spans="1:6" ht="15" customHeight="1" x14ac:dyDescent="0.3">
      <c r="A116" s="38">
        <v>130</v>
      </c>
      <c r="B116" s="16" t="s">
        <v>357</v>
      </c>
      <c r="C116" s="16" t="s">
        <v>358</v>
      </c>
      <c r="D116" s="38">
        <v>688</v>
      </c>
      <c r="E116" s="38">
        <v>0.15</v>
      </c>
      <c r="F116" s="38">
        <v>0.17</v>
      </c>
    </row>
    <row r="117" spans="1:6" ht="15" customHeight="1" x14ac:dyDescent="0.3">
      <c r="A117" s="38">
        <v>131</v>
      </c>
      <c r="B117" s="16" t="s">
        <v>359</v>
      </c>
      <c r="C117" s="16" t="s">
        <v>360</v>
      </c>
      <c r="D117" s="38">
        <v>1573</v>
      </c>
      <c r="E117" s="38">
        <v>0.35</v>
      </c>
      <c r="F117" s="38">
        <v>0.38</v>
      </c>
    </row>
    <row r="118" spans="1:6" ht="15" customHeight="1" x14ac:dyDescent="0.3">
      <c r="A118" s="38">
        <v>132</v>
      </c>
      <c r="B118" s="16" t="s">
        <v>361</v>
      </c>
      <c r="C118" s="16" t="s">
        <v>362</v>
      </c>
      <c r="D118" s="38">
        <v>158</v>
      </c>
      <c r="E118" s="38">
        <v>0.04</v>
      </c>
      <c r="F118" s="38">
        <v>0.04</v>
      </c>
    </row>
    <row r="119" spans="1:6" ht="15" customHeight="1" x14ac:dyDescent="0.3">
      <c r="A119" s="38">
        <v>133</v>
      </c>
      <c r="B119" s="16" t="s">
        <v>363</v>
      </c>
      <c r="C119" s="16" t="s">
        <v>364</v>
      </c>
      <c r="D119" s="38">
        <v>2565</v>
      </c>
      <c r="E119" s="38">
        <v>0.56999999999999995</v>
      </c>
      <c r="F119" s="38">
        <v>0.62</v>
      </c>
    </row>
    <row r="120" spans="1:6" ht="15" customHeight="1" x14ac:dyDescent="0.3">
      <c r="A120" s="38">
        <v>134</v>
      </c>
      <c r="B120" s="16" t="s">
        <v>365</v>
      </c>
      <c r="C120" s="16" t="s">
        <v>366</v>
      </c>
      <c r="D120" s="38">
        <v>89</v>
      </c>
      <c r="E120" s="38">
        <v>0.02</v>
      </c>
      <c r="F120" s="38">
        <v>0.02</v>
      </c>
    </row>
    <row r="121" spans="1:6" ht="15" customHeight="1" x14ac:dyDescent="0.3">
      <c r="A121" s="38">
        <v>135</v>
      </c>
      <c r="B121" s="16" t="s">
        <v>367</v>
      </c>
      <c r="C121" s="16" t="s">
        <v>368</v>
      </c>
      <c r="D121" s="38">
        <v>2079</v>
      </c>
      <c r="E121" s="38">
        <v>0.46</v>
      </c>
      <c r="F121" s="38">
        <v>0.5</v>
      </c>
    </row>
    <row r="122" spans="1:6" ht="15" customHeight="1" x14ac:dyDescent="0.3">
      <c r="A122" s="38">
        <v>136</v>
      </c>
      <c r="B122" s="16" t="s">
        <v>369</v>
      </c>
      <c r="C122" s="16" t="s">
        <v>370</v>
      </c>
      <c r="D122" s="38">
        <v>142</v>
      </c>
      <c r="E122" s="38">
        <v>0.03</v>
      </c>
      <c r="F122" s="38">
        <v>0.03</v>
      </c>
    </row>
    <row r="123" spans="1:6" ht="15" customHeight="1" x14ac:dyDescent="0.3">
      <c r="A123" s="38">
        <v>137</v>
      </c>
      <c r="B123" s="16" t="s">
        <v>371</v>
      </c>
      <c r="C123" s="16" t="s">
        <v>372</v>
      </c>
      <c r="D123" s="38">
        <v>3700</v>
      </c>
      <c r="E123" s="38">
        <v>0.82</v>
      </c>
      <c r="F123" s="38">
        <v>0.89</v>
      </c>
    </row>
    <row r="124" spans="1:6" ht="15" customHeight="1" x14ac:dyDescent="0.3">
      <c r="A124" s="38">
        <v>138</v>
      </c>
      <c r="B124" s="16" t="s">
        <v>373</v>
      </c>
      <c r="C124" s="16" t="s">
        <v>374</v>
      </c>
      <c r="D124" s="38">
        <v>118</v>
      </c>
      <c r="E124" s="38">
        <v>0.03</v>
      </c>
      <c r="F124" s="38">
        <v>0.03</v>
      </c>
    </row>
    <row r="125" spans="1:6" ht="15" customHeight="1" x14ac:dyDescent="0.3">
      <c r="A125" s="38">
        <v>139</v>
      </c>
      <c r="B125" s="16" t="s">
        <v>375</v>
      </c>
      <c r="C125" s="16" t="s">
        <v>376</v>
      </c>
      <c r="D125" s="38">
        <v>3674</v>
      </c>
      <c r="E125" s="38">
        <v>0.82</v>
      </c>
      <c r="F125" s="38">
        <v>0.89</v>
      </c>
    </row>
    <row r="126" spans="1:6" ht="15" customHeight="1" x14ac:dyDescent="0.3">
      <c r="A126" s="46" t="s">
        <v>377</v>
      </c>
      <c r="B126" s="45" t="s">
        <v>800</v>
      </c>
      <c r="C126" s="46" t="s">
        <v>378</v>
      </c>
      <c r="D126" s="47">
        <f>SUM(D127:D129)</f>
        <v>9190</v>
      </c>
      <c r="E126" s="47">
        <f>SUM(E127:E129)</f>
        <v>2.04</v>
      </c>
      <c r="F126" s="47">
        <f>SUM(F127:F129)</f>
        <v>2.2199999999999998</v>
      </c>
    </row>
    <row r="127" spans="1:6" ht="15" customHeight="1" x14ac:dyDescent="0.3">
      <c r="A127" s="38">
        <v>140</v>
      </c>
      <c r="B127" s="16" t="s">
        <v>379</v>
      </c>
      <c r="C127" s="16" t="s">
        <v>380</v>
      </c>
      <c r="D127" s="38">
        <v>1848</v>
      </c>
      <c r="E127" s="38">
        <v>0.41</v>
      </c>
      <c r="F127" s="38">
        <v>0.45</v>
      </c>
    </row>
    <row r="128" spans="1:6" ht="15" customHeight="1" x14ac:dyDescent="0.3">
      <c r="A128" s="38">
        <v>141</v>
      </c>
      <c r="B128" s="16" t="s">
        <v>381</v>
      </c>
      <c r="C128" s="16" t="s">
        <v>382</v>
      </c>
      <c r="D128" s="38">
        <v>1480</v>
      </c>
      <c r="E128" s="38">
        <v>0.33</v>
      </c>
      <c r="F128" s="38">
        <v>0.36</v>
      </c>
    </row>
    <row r="129" spans="1:6" ht="15" customHeight="1" x14ac:dyDescent="0.3">
      <c r="A129" s="38">
        <v>142</v>
      </c>
      <c r="B129" s="16" t="s">
        <v>383</v>
      </c>
      <c r="C129" s="16" t="s">
        <v>384</v>
      </c>
      <c r="D129" s="38">
        <v>5862</v>
      </c>
      <c r="E129" s="38">
        <v>1.3</v>
      </c>
      <c r="F129" s="38">
        <v>1.41</v>
      </c>
    </row>
    <row r="130" spans="1:6" ht="15" customHeight="1" x14ac:dyDescent="0.3">
      <c r="A130" s="46" t="s">
        <v>385</v>
      </c>
      <c r="B130" s="45" t="s">
        <v>801</v>
      </c>
      <c r="C130" s="46" t="s">
        <v>386</v>
      </c>
      <c r="D130" s="47">
        <f>SUM(D131:D152)</f>
        <v>70900</v>
      </c>
      <c r="E130" s="47">
        <f>SUM(E131:E152)</f>
        <v>15.79</v>
      </c>
      <c r="F130" s="47">
        <f>SUM(F131:F152)</f>
        <v>17.100000000000001</v>
      </c>
    </row>
    <row r="131" spans="1:6" ht="15" customHeight="1" x14ac:dyDescent="0.3">
      <c r="A131" s="38">
        <v>143</v>
      </c>
      <c r="B131" s="16" t="s">
        <v>387</v>
      </c>
      <c r="C131" s="16" t="s">
        <v>388</v>
      </c>
      <c r="D131" s="38">
        <v>78</v>
      </c>
      <c r="E131" s="38">
        <v>0.02</v>
      </c>
      <c r="F131" s="38">
        <v>0.02</v>
      </c>
    </row>
    <row r="132" spans="1:6" ht="15" customHeight="1" x14ac:dyDescent="0.3">
      <c r="A132" s="38">
        <v>144</v>
      </c>
      <c r="B132" s="16" t="s">
        <v>389</v>
      </c>
      <c r="C132" s="16" t="s">
        <v>390</v>
      </c>
      <c r="D132" s="38">
        <v>195</v>
      </c>
      <c r="E132" s="38">
        <v>0.04</v>
      </c>
      <c r="F132" s="38">
        <v>0.05</v>
      </c>
    </row>
    <row r="133" spans="1:6" ht="15" customHeight="1" x14ac:dyDescent="0.3">
      <c r="A133" s="38">
        <v>145</v>
      </c>
      <c r="B133" s="16" t="s">
        <v>391</v>
      </c>
      <c r="C133" s="16" t="s">
        <v>392</v>
      </c>
      <c r="D133" s="38">
        <v>44603</v>
      </c>
      <c r="E133" s="38">
        <v>9.93</v>
      </c>
      <c r="F133" s="38">
        <v>10.75</v>
      </c>
    </row>
    <row r="134" spans="1:6" ht="15" customHeight="1" x14ac:dyDescent="0.3">
      <c r="A134" s="38">
        <v>146</v>
      </c>
      <c r="B134" s="16" t="s">
        <v>393</v>
      </c>
      <c r="C134" s="16" t="s">
        <v>394</v>
      </c>
      <c r="D134" s="38">
        <v>1012</v>
      </c>
      <c r="E134" s="38">
        <v>0.23</v>
      </c>
      <c r="F134" s="38">
        <v>0.24</v>
      </c>
    </row>
    <row r="135" spans="1:6" ht="15" customHeight="1" x14ac:dyDescent="0.3">
      <c r="A135" s="38">
        <v>147</v>
      </c>
      <c r="B135" s="16" t="s">
        <v>395</v>
      </c>
      <c r="C135" s="16" t="s">
        <v>396</v>
      </c>
      <c r="D135" s="38">
        <v>1281</v>
      </c>
      <c r="E135" s="38">
        <v>0.28999999999999998</v>
      </c>
      <c r="F135" s="38">
        <v>0.31</v>
      </c>
    </row>
    <row r="136" spans="1:6" ht="15" customHeight="1" x14ac:dyDescent="0.3">
      <c r="A136" s="38">
        <v>148</v>
      </c>
      <c r="B136" s="16" t="s">
        <v>397</v>
      </c>
      <c r="C136" s="16" t="s">
        <v>398</v>
      </c>
      <c r="D136" s="38">
        <v>3718</v>
      </c>
      <c r="E136" s="38">
        <v>0.83</v>
      </c>
      <c r="F136" s="38">
        <v>0.9</v>
      </c>
    </row>
    <row r="137" spans="1:6" ht="15" customHeight="1" x14ac:dyDescent="0.3">
      <c r="A137" s="38">
        <v>149</v>
      </c>
      <c r="B137" s="16" t="s">
        <v>399</v>
      </c>
      <c r="C137" s="16" t="s">
        <v>400</v>
      </c>
      <c r="D137" s="38">
        <v>271</v>
      </c>
      <c r="E137" s="38">
        <v>0.06</v>
      </c>
      <c r="F137" s="38">
        <v>7.0000000000000007E-2</v>
      </c>
    </row>
    <row r="138" spans="1:6" ht="15" customHeight="1" x14ac:dyDescent="0.3">
      <c r="A138" s="38">
        <v>150</v>
      </c>
      <c r="B138" s="16" t="s">
        <v>401</v>
      </c>
      <c r="C138" s="16" t="s">
        <v>402</v>
      </c>
      <c r="D138" s="38">
        <v>4864</v>
      </c>
      <c r="E138" s="38">
        <v>1.08</v>
      </c>
      <c r="F138" s="38">
        <v>1.17</v>
      </c>
    </row>
    <row r="139" spans="1:6" ht="15" customHeight="1" x14ac:dyDescent="0.3">
      <c r="A139" s="38">
        <v>151</v>
      </c>
      <c r="B139" s="16" t="s">
        <v>403</v>
      </c>
      <c r="C139" s="16" t="s">
        <v>404</v>
      </c>
      <c r="D139" s="38">
        <v>1017</v>
      </c>
      <c r="E139" s="38">
        <v>0.23</v>
      </c>
      <c r="F139" s="38">
        <v>0.25</v>
      </c>
    </row>
    <row r="140" spans="1:6" ht="15" customHeight="1" x14ac:dyDescent="0.3">
      <c r="A140" s="38">
        <v>152</v>
      </c>
      <c r="B140" s="16" t="s">
        <v>405</v>
      </c>
      <c r="C140" s="16" t="s">
        <v>406</v>
      </c>
      <c r="D140" s="38">
        <v>3397</v>
      </c>
      <c r="E140" s="38">
        <v>0.76</v>
      </c>
      <c r="F140" s="38">
        <v>0.82</v>
      </c>
    </row>
    <row r="141" spans="1:6" ht="15" customHeight="1" x14ac:dyDescent="0.3">
      <c r="A141" s="38">
        <v>153</v>
      </c>
      <c r="B141" s="16" t="s">
        <v>407</v>
      </c>
      <c r="C141" s="16" t="s">
        <v>408</v>
      </c>
      <c r="D141" s="38">
        <v>111</v>
      </c>
      <c r="E141" s="38">
        <v>0.02</v>
      </c>
      <c r="F141" s="38">
        <v>0.03</v>
      </c>
    </row>
    <row r="142" spans="1:6" ht="15" customHeight="1" x14ac:dyDescent="0.3">
      <c r="A142" s="38">
        <v>154</v>
      </c>
      <c r="B142" s="16" t="s">
        <v>409</v>
      </c>
      <c r="C142" s="16" t="s">
        <v>410</v>
      </c>
      <c r="D142" s="38">
        <v>934</v>
      </c>
      <c r="E142" s="38">
        <v>0.21</v>
      </c>
      <c r="F142" s="38">
        <v>0.23</v>
      </c>
    </row>
    <row r="143" spans="1:6" ht="15" customHeight="1" x14ac:dyDescent="0.3">
      <c r="A143" s="38">
        <v>155</v>
      </c>
      <c r="B143" s="16" t="s">
        <v>411</v>
      </c>
      <c r="C143" s="16" t="s">
        <v>412</v>
      </c>
      <c r="D143" s="38">
        <v>53</v>
      </c>
      <c r="E143" s="38">
        <v>0.01</v>
      </c>
      <c r="F143" s="38">
        <v>0.01</v>
      </c>
    </row>
    <row r="144" spans="1:6" ht="15" customHeight="1" x14ac:dyDescent="0.3">
      <c r="A144" s="38">
        <v>156</v>
      </c>
      <c r="B144" s="16" t="s">
        <v>413</v>
      </c>
      <c r="C144" s="16" t="s">
        <v>414</v>
      </c>
      <c r="D144" s="38">
        <v>1298</v>
      </c>
      <c r="E144" s="38">
        <v>0.28999999999999998</v>
      </c>
      <c r="F144" s="38">
        <v>0.31</v>
      </c>
    </row>
    <row r="145" spans="1:6" ht="15" customHeight="1" x14ac:dyDescent="0.3">
      <c r="A145" s="38">
        <v>157</v>
      </c>
      <c r="B145" s="16" t="s">
        <v>415</v>
      </c>
      <c r="C145" s="16" t="s">
        <v>416</v>
      </c>
      <c r="D145" s="38">
        <v>614</v>
      </c>
      <c r="E145" s="38">
        <v>0.14000000000000001</v>
      </c>
      <c r="F145" s="38">
        <v>0.15</v>
      </c>
    </row>
    <row r="146" spans="1:6" ht="15" customHeight="1" x14ac:dyDescent="0.3">
      <c r="A146" s="38">
        <v>158</v>
      </c>
      <c r="B146" s="16" t="s">
        <v>417</v>
      </c>
      <c r="C146" s="16" t="s">
        <v>418</v>
      </c>
      <c r="D146" s="38">
        <v>102</v>
      </c>
      <c r="E146" s="38">
        <v>0.02</v>
      </c>
      <c r="F146" s="38">
        <v>0.02</v>
      </c>
    </row>
    <row r="147" spans="1:6" ht="15" customHeight="1" x14ac:dyDescent="0.3">
      <c r="A147" s="38">
        <v>159</v>
      </c>
      <c r="B147" s="16" t="s">
        <v>419</v>
      </c>
      <c r="C147" s="16" t="s">
        <v>420</v>
      </c>
      <c r="D147" s="38">
        <v>93</v>
      </c>
      <c r="E147" s="38">
        <v>0.02</v>
      </c>
      <c r="F147" s="38">
        <v>0.02</v>
      </c>
    </row>
    <row r="148" spans="1:6" ht="15" customHeight="1" x14ac:dyDescent="0.3">
      <c r="A148" s="38">
        <v>160</v>
      </c>
      <c r="B148" s="16" t="s">
        <v>421</v>
      </c>
      <c r="C148" s="16" t="s">
        <v>422</v>
      </c>
      <c r="D148" s="38">
        <v>531</v>
      </c>
      <c r="E148" s="38">
        <v>0.12</v>
      </c>
      <c r="F148" s="38">
        <v>0.13</v>
      </c>
    </row>
    <row r="149" spans="1:6" ht="15" customHeight="1" x14ac:dyDescent="0.3">
      <c r="A149" s="38">
        <v>161</v>
      </c>
      <c r="B149" s="16" t="s">
        <v>423</v>
      </c>
      <c r="C149" s="16" t="s">
        <v>424</v>
      </c>
      <c r="D149" s="38">
        <v>1541</v>
      </c>
      <c r="E149" s="38">
        <v>0.34</v>
      </c>
      <c r="F149" s="38">
        <v>0.37</v>
      </c>
    </row>
    <row r="150" spans="1:6" ht="15" customHeight="1" x14ac:dyDescent="0.3">
      <c r="A150" s="38">
        <v>162</v>
      </c>
      <c r="B150" s="16" t="s">
        <v>425</v>
      </c>
      <c r="C150" s="16" t="s">
        <v>426</v>
      </c>
      <c r="D150" s="38">
        <v>2163</v>
      </c>
      <c r="E150" s="38">
        <v>0.48</v>
      </c>
      <c r="F150" s="38">
        <v>0.52</v>
      </c>
    </row>
    <row r="151" spans="1:6" ht="15" customHeight="1" x14ac:dyDescent="0.3">
      <c r="A151" s="38">
        <v>163</v>
      </c>
      <c r="B151" s="16" t="s">
        <v>427</v>
      </c>
      <c r="C151" s="16" t="s">
        <v>428</v>
      </c>
      <c r="D151" s="38">
        <v>1906</v>
      </c>
      <c r="E151" s="38">
        <v>0.42</v>
      </c>
      <c r="F151" s="38">
        <v>0.46</v>
      </c>
    </row>
    <row r="152" spans="1:6" ht="15" customHeight="1" x14ac:dyDescent="0.3">
      <c r="A152" s="38">
        <v>164</v>
      </c>
      <c r="B152" s="16" t="s">
        <v>429</v>
      </c>
      <c r="C152" s="16" t="s">
        <v>430</v>
      </c>
      <c r="D152" s="38">
        <v>1118</v>
      </c>
      <c r="E152" s="38">
        <v>0.25</v>
      </c>
      <c r="F152" s="38">
        <v>0.27</v>
      </c>
    </row>
    <row r="153" spans="1:6" ht="15" customHeight="1" x14ac:dyDescent="0.3">
      <c r="A153" s="46" t="s">
        <v>431</v>
      </c>
      <c r="B153" s="45" t="s">
        <v>432</v>
      </c>
      <c r="C153" s="46" t="s">
        <v>433</v>
      </c>
      <c r="D153" s="47">
        <f>SUM(D154:D168)</f>
        <v>56539</v>
      </c>
      <c r="E153" s="47">
        <f>SUM(E154:E168)</f>
        <v>12.58</v>
      </c>
      <c r="F153" s="47">
        <f>SUM(F154:F168)</f>
        <v>13.630000000000003</v>
      </c>
    </row>
    <row r="154" spans="1:6" ht="15" customHeight="1" x14ac:dyDescent="0.3">
      <c r="A154" s="38">
        <v>165</v>
      </c>
      <c r="B154" s="16" t="s">
        <v>434</v>
      </c>
      <c r="C154" s="16" t="s">
        <v>435</v>
      </c>
      <c r="D154" s="38">
        <v>19124</v>
      </c>
      <c r="E154" s="38">
        <v>4.26</v>
      </c>
      <c r="F154" s="38">
        <v>4.6100000000000003</v>
      </c>
    </row>
    <row r="155" spans="1:6" ht="15" customHeight="1" x14ac:dyDescent="0.3">
      <c r="A155" s="38">
        <v>166</v>
      </c>
      <c r="B155" s="16" t="s">
        <v>436</v>
      </c>
      <c r="C155" s="16" t="s">
        <v>437</v>
      </c>
      <c r="D155" s="38">
        <v>2690</v>
      </c>
      <c r="E155" s="38">
        <v>0.6</v>
      </c>
      <c r="F155" s="38">
        <v>0.65</v>
      </c>
    </row>
    <row r="156" spans="1:6" ht="15" customHeight="1" x14ac:dyDescent="0.3">
      <c r="A156" s="38">
        <v>167</v>
      </c>
      <c r="B156" s="16" t="s">
        <v>438</v>
      </c>
      <c r="C156" s="16" t="s">
        <v>439</v>
      </c>
      <c r="D156" s="38">
        <v>12332</v>
      </c>
      <c r="E156" s="38">
        <v>2.74</v>
      </c>
      <c r="F156" s="38">
        <v>2.97</v>
      </c>
    </row>
    <row r="157" spans="1:6" ht="15" customHeight="1" x14ac:dyDescent="0.3">
      <c r="A157" s="38">
        <v>168</v>
      </c>
      <c r="B157" s="16" t="s">
        <v>440</v>
      </c>
      <c r="C157" s="16" t="s">
        <v>441</v>
      </c>
      <c r="D157" s="38">
        <v>1077</v>
      </c>
      <c r="E157" s="38">
        <v>0.24</v>
      </c>
      <c r="F157" s="38">
        <v>0.26</v>
      </c>
    </row>
    <row r="158" spans="1:6" ht="15" customHeight="1" x14ac:dyDescent="0.3">
      <c r="A158" s="38">
        <v>169</v>
      </c>
      <c r="B158" s="16" t="s">
        <v>442</v>
      </c>
      <c r="C158" s="16" t="s">
        <v>443</v>
      </c>
      <c r="D158" s="38">
        <v>1401</v>
      </c>
      <c r="E158" s="38">
        <v>0.31</v>
      </c>
      <c r="F158" s="38">
        <v>0.34</v>
      </c>
    </row>
    <row r="159" spans="1:6" ht="15" customHeight="1" x14ac:dyDescent="0.3">
      <c r="A159" s="38">
        <v>170</v>
      </c>
      <c r="B159" s="16" t="s">
        <v>444</v>
      </c>
      <c r="C159" s="16" t="s">
        <v>445</v>
      </c>
      <c r="D159" s="38">
        <v>5274</v>
      </c>
      <c r="E159" s="38">
        <v>1.17</v>
      </c>
      <c r="F159" s="38">
        <v>1.27</v>
      </c>
    </row>
    <row r="160" spans="1:6" ht="15" customHeight="1" x14ac:dyDescent="0.3">
      <c r="A160" s="38">
        <v>171</v>
      </c>
      <c r="B160" s="16" t="s">
        <v>446</v>
      </c>
      <c r="C160" s="16" t="s">
        <v>447</v>
      </c>
      <c r="D160" s="38">
        <v>936</v>
      </c>
      <c r="E160" s="38">
        <v>0.21</v>
      </c>
      <c r="F160" s="38">
        <v>0.23</v>
      </c>
    </row>
    <row r="161" spans="1:6" ht="15" customHeight="1" x14ac:dyDescent="0.3">
      <c r="A161" s="38">
        <v>172</v>
      </c>
      <c r="B161" s="16" t="s">
        <v>448</v>
      </c>
      <c r="C161" s="16" t="s">
        <v>449</v>
      </c>
      <c r="D161" s="38">
        <v>2784</v>
      </c>
      <c r="E161" s="38">
        <v>0.62</v>
      </c>
      <c r="F161" s="38">
        <v>0.67</v>
      </c>
    </row>
    <row r="162" spans="1:6" ht="15" customHeight="1" x14ac:dyDescent="0.3">
      <c r="A162" s="38">
        <v>173</v>
      </c>
      <c r="B162" s="16" t="s">
        <v>450</v>
      </c>
      <c r="C162" s="16" t="s">
        <v>451</v>
      </c>
      <c r="D162" s="38">
        <v>221</v>
      </c>
      <c r="E162" s="38">
        <v>0.05</v>
      </c>
      <c r="F162" s="38">
        <v>0.05</v>
      </c>
    </row>
    <row r="163" spans="1:6" ht="15" customHeight="1" x14ac:dyDescent="0.3">
      <c r="A163" s="38">
        <v>174</v>
      </c>
      <c r="B163" s="16" t="s">
        <v>452</v>
      </c>
      <c r="C163" s="16" t="s">
        <v>453</v>
      </c>
      <c r="D163" s="38">
        <v>236</v>
      </c>
      <c r="E163" s="38">
        <v>0.05</v>
      </c>
      <c r="F163" s="38">
        <v>0.06</v>
      </c>
    </row>
    <row r="164" spans="1:6" ht="15" customHeight="1" x14ac:dyDescent="0.3">
      <c r="A164" s="38">
        <v>175</v>
      </c>
      <c r="B164" s="16" t="s">
        <v>454</v>
      </c>
      <c r="C164" s="16" t="s">
        <v>455</v>
      </c>
      <c r="D164" s="38">
        <v>3519</v>
      </c>
      <c r="E164" s="38">
        <v>0.78</v>
      </c>
      <c r="F164" s="38">
        <v>0.85</v>
      </c>
    </row>
    <row r="165" spans="1:6" ht="15" customHeight="1" x14ac:dyDescent="0.3">
      <c r="A165" s="38">
        <v>176</v>
      </c>
      <c r="B165" s="16" t="s">
        <v>456</v>
      </c>
      <c r="C165" s="16" t="s">
        <v>457</v>
      </c>
      <c r="D165" s="38">
        <v>4665</v>
      </c>
      <c r="E165" s="38">
        <v>1.04</v>
      </c>
      <c r="F165" s="38">
        <v>1.1200000000000001</v>
      </c>
    </row>
    <row r="166" spans="1:6" ht="15" customHeight="1" x14ac:dyDescent="0.3">
      <c r="A166" s="38">
        <v>177</v>
      </c>
      <c r="B166" s="16" t="s">
        <v>458</v>
      </c>
      <c r="C166" s="16" t="s">
        <v>459</v>
      </c>
      <c r="D166" s="38">
        <v>295</v>
      </c>
      <c r="E166" s="38">
        <v>7.0000000000000007E-2</v>
      </c>
      <c r="F166" s="38">
        <v>7.0000000000000007E-2</v>
      </c>
    </row>
    <row r="167" spans="1:6" ht="15" customHeight="1" x14ac:dyDescent="0.3">
      <c r="A167" s="38">
        <v>178</v>
      </c>
      <c r="B167" s="16" t="s">
        <v>460</v>
      </c>
      <c r="C167" s="16" t="s">
        <v>461</v>
      </c>
      <c r="D167" s="38">
        <v>5</v>
      </c>
      <c r="E167" s="38">
        <v>0</v>
      </c>
      <c r="F167" s="38">
        <v>0</v>
      </c>
    </row>
    <row r="168" spans="1:6" ht="15" customHeight="1" x14ac:dyDescent="0.3">
      <c r="A168" s="38">
        <v>179</v>
      </c>
      <c r="B168" s="16" t="s">
        <v>462</v>
      </c>
      <c r="C168" s="16" t="s">
        <v>463</v>
      </c>
      <c r="D168" s="38">
        <v>1980</v>
      </c>
      <c r="E168" s="38">
        <v>0.44</v>
      </c>
      <c r="F168" s="38">
        <v>0.48</v>
      </c>
    </row>
    <row r="169" spans="1:6" ht="15" customHeight="1" x14ac:dyDescent="0.3">
      <c r="A169" s="46" t="s">
        <v>464</v>
      </c>
      <c r="B169" s="45" t="s">
        <v>465</v>
      </c>
      <c r="C169" s="46" t="s">
        <v>466</v>
      </c>
      <c r="D169" s="47">
        <f>SUM(D170:D187)</f>
        <v>21063</v>
      </c>
      <c r="E169" s="47">
        <f>SUM(E170:E187)</f>
        <v>4.66</v>
      </c>
      <c r="F169" s="47">
        <f>SUM(F170:F187)</f>
        <v>5.01</v>
      </c>
    </row>
    <row r="170" spans="1:6" ht="15" customHeight="1" x14ac:dyDescent="0.3">
      <c r="A170" s="38">
        <v>180</v>
      </c>
      <c r="B170" s="16" t="s">
        <v>467</v>
      </c>
      <c r="C170" s="16" t="s">
        <v>468</v>
      </c>
      <c r="D170" s="38">
        <v>102</v>
      </c>
      <c r="E170" s="38">
        <v>0.02</v>
      </c>
      <c r="F170" s="38">
        <v>0.02</v>
      </c>
    </row>
    <row r="171" spans="1:6" ht="15" customHeight="1" x14ac:dyDescent="0.3">
      <c r="A171" s="38">
        <v>181</v>
      </c>
      <c r="B171" s="16" t="s">
        <v>469</v>
      </c>
      <c r="C171" s="16" t="s">
        <v>470</v>
      </c>
      <c r="D171" s="38">
        <v>357</v>
      </c>
      <c r="E171" s="38">
        <v>0.08</v>
      </c>
      <c r="F171" s="38">
        <v>0.09</v>
      </c>
    </row>
    <row r="172" spans="1:6" ht="15" customHeight="1" x14ac:dyDescent="0.3">
      <c r="A172" s="38">
        <v>182</v>
      </c>
      <c r="B172" s="16" t="s">
        <v>471</v>
      </c>
      <c r="C172" s="16" t="s">
        <v>472</v>
      </c>
      <c r="D172" s="38">
        <v>332</v>
      </c>
      <c r="E172" s="38">
        <v>7.0000000000000007E-2</v>
      </c>
      <c r="F172" s="38">
        <v>0.08</v>
      </c>
    </row>
    <row r="173" spans="1:6" ht="15" customHeight="1" x14ac:dyDescent="0.3">
      <c r="A173" s="38">
        <v>183</v>
      </c>
      <c r="B173" s="16" t="s">
        <v>473</v>
      </c>
      <c r="C173" s="16" t="s">
        <v>474</v>
      </c>
      <c r="D173" s="38">
        <v>325</v>
      </c>
      <c r="E173" s="38">
        <v>7.0000000000000007E-2</v>
      </c>
      <c r="F173" s="38">
        <v>0.08</v>
      </c>
    </row>
    <row r="174" spans="1:6" ht="15" customHeight="1" x14ac:dyDescent="0.3">
      <c r="A174" s="38">
        <v>184</v>
      </c>
      <c r="B174" s="16" t="s">
        <v>475</v>
      </c>
      <c r="C174" s="16" t="s">
        <v>476</v>
      </c>
      <c r="D174" s="38">
        <v>3345</v>
      </c>
      <c r="E174" s="38">
        <v>0.74</v>
      </c>
      <c r="F174" s="38">
        <v>0.81</v>
      </c>
    </row>
    <row r="175" spans="1:6" ht="15" customHeight="1" x14ac:dyDescent="0.3">
      <c r="A175" s="38">
        <v>185</v>
      </c>
      <c r="B175" s="16" t="s">
        <v>477</v>
      </c>
      <c r="C175" s="16" t="s">
        <v>478</v>
      </c>
      <c r="D175" s="38">
        <v>4513</v>
      </c>
      <c r="E175" s="38">
        <v>1</v>
      </c>
      <c r="F175" s="38">
        <v>1.0900000000000001</v>
      </c>
    </row>
    <row r="176" spans="1:6" ht="15" customHeight="1" x14ac:dyDescent="0.3">
      <c r="A176" s="38">
        <v>186</v>
      </c>
      <c r="B176" s="16" t="s">
        <v>479</v>
      </c>
      <c r="C176" s="16" t="s">
        <v>480</v>
      </c>
      <c r="D176" s="38">
        <v>201</v>
      </c>
      <c r="E176" s="38">
        <v>0.04</v>
      </c>
      <c r="F176" s="38">
        <v>0.05</v>
      </c>
    </row>
    <row r="177" spans="1:6" ht="15" customHeight="1" x14ac:dyDescent="0.3">
      <c r="A177" s="38">
        <v>187</v>
      </c>
      <c r="B177" s="16" t="s">
        <v>481</v>
      </c>
      <c r="C177" s="16" t="s">
        <v>482</v>
      </c>
      <c r="D177" s="38">
        <v>1203</v>
      </c>
      <c r="E177" s="38">
        <v>0.27</v>
      </c>
      <c r="F177" s="38">
        <v>0.28999999999999998</v>
      </c>
    </row>
    <row r="178" spans="1:6" ht="15" customHeight="1" x14ac:dyDescent="0.3">
      <c r="A178" s="38">
        <v>188</v>
      </c>
      <c r="B178" s="16" t="s">
        <v>483</v>
      </c>
      <c r="C178" s="16" t="s">
        <v>484</v>
      </c>
      <c r="D178" s="38">
        <v>673</v>
      </c>
      <c r="E178" s="38">
        <v>0.15</v>
      </c>
      <c r="F178" s="38">
        <v>0.16</v>
      </c>
    </row>
    <row r="179" spans="1:6" ht="15" customHeight="1" x14ac:dyDescent="0.3">
      <c r="A179" s="38">
        <v>189</v>
      </c>
      <c r="B179" s="16" t="s">
        <v>485</v>
      </c>
      <c r="C179" s="16" t="s">
        <v>486</v>
      </c>
      <c r="D179" s="38">
        <v>858</v>
      </c>
      <c r="E179" s="38">
        <v>0.19</v>
      </c>
      <c r="F179" s="38">
        <v>0.21</v>
      </c>
    </row>
    <row r="180" spans="1:6" ht="15" customHeight="1" x14ac:dyDescent="0.3">
      <c r="A180" s="38">
        <v>190</v>
      </c>
      <c r="B180" s="16" t="s">
        <v>487</v>
      </c>
      <c r="C180" s="16" t="s">
        <v>488</v>
      </c>
      <c r="D180" s="38">
        <v>66</v>
      </c>
      <c r="E180" s="38">
        <v>0.01</v>
      </c>
      <c r="F180" s="38">
        <v>0.02</v>
      </c>
    </row>
    <row r="181" spans="1:6" ht="15" customHeight="1" x14ac:dyDescent="0.3">
      <c r="A181" s="38">
        <v>191</v>
      </c>
      <c r="B181" s="16" t="s">
        <v>489</v>
      </c>
      <c r="C181" s="16" t="s">
        <v>490</v>
      </c>
      <c r="D181" s="38">
        <v>361</v>
      </c>
      <c r="E181" s="38">
        <v>0.08</v>
      </c>
      <c r="F181" s="38">
        <v>0.09</v>
      </c>
    </row>
    <row r="182" spans="1:6" ht="15" customHeight="1" x14ac:dyDescent="0.3">
      <c r="A182" s="38">
        <v>192</v>
      </c>
      <c r="B182" s="16" t="s">
        <v>491</v>
      </c>
      <c r="C182" s="16" t="s">
        <v>492</v>
      </c>
      <c r="D182" s="38">
        <v>3693</v>
      </c>
      <c r="E182" s="38">
        <v>0.82</v>
      </c>
      <c r="F182" s="38">
        <v>0.89</v>
      </c>
    </row>
    <row r="183" spans="1:6" ht="15" customHeight="1" x14ac:dyDescent="0.3">
      <c r="A183" s="38">
        <v>193</v>
      </c>
      <c r="B183" s="16" t="s">
        <v>493</v>
      </c>
      <c r="C183" s="16" t="s">
        <v>494</v>
      </c>
      <c r="D183" s="38">
        <v>184</v>
      </c>
      <c r="E183" s="38">
        <v>0.04</v>
      </c>
      <c r="F183" s="38">
        <v>0.04</v>
      </c>
    </row>
    <row r="184" spans="1:6" ht="15" customHeight="1" x14ac:dyDescent="0.3">
      <c r="A184" s="38">
        <v>194</v>
      </c>
      <c r="B184" s="16" t="s">
        <v>495</v>
      </c>
      <c r="C184" s="16" t="s">
        <v>496</v>
      </c>
      <c r="D184" s="38">
        <v>1746</v>
      </c>
      <c r="E184" s="38">
        <v>0.39</v>
      </c>
      <c r="F184" s="38">
        <v>0.42</v>
      </c>
    </row>
    <row r="185" spans="1:6" ht="15" customHeight="1" x14ac:dyDescent="0.3">
      <c r="A185" s="38">
        <v>195</v>
      </c>
      <c r="B185" s="16" t="s">
        <v>497</v>
      </c>
      <c r="C185" s="16" t="s">
        <v>498</v>
      </c>
      <c r="D185" s="38">
        <v>1457</v>
      </c>
      <c r="E185" s="38">
        <v>0.32</v>
      </c>
      <c r="F185" s="38">
        <v>0.35</v>
      </c>
    </row>
    <row r="186" spans="1:6" ht="15" customHeight="1" x14ac:dyDescent="0.3">
      <c r="A186" s="38">
        <v>196</v>
      </c>
      <c r="B186" s="16" t="s">
        <v>499</v>
      </c>
      <c r="C186" s="16" t="s">
        <v>500</v>
      </c>
      <c r="D186" s="38">
        <v>300</v>
      </c>
      <c r="E186" s="38">
        <v>7.0000000000000007E-2</v>
      </c>
      <c r="F186" s="38" t="s">
        <v>750</v>
      </c>
    </row>
    <row r="187" spans="1:6" ht="15" customHeight="1" x14ac:dyDescent="0.3">
      <c r="A187" s="38">
        <v>197</v>
      </c>
      <c r="B187" s="16" t="s">
        <v>501</v>
      </c>
      <c r="C187" s="16" t="s">
        <v>502</v>
      </c>
      <c r="D187" s="38">
        <v>1347</v>
      </c>
      <c r="E187" s="38">
        <v>0.3</v>
      </c>
      <c r="F187" s="38">
        <v>0.32</v>
      </c>
    </row>
    <row r="188" spans="1:6" ht="15" customHeight="1" x14ac:dyDescent="0.3">
      <c r="A188" s="46" t="s">
        <v>503</v>
      </c>
      <c r="B188" s="45" t="s">
        <v>802</v>
      </c>
      <c r="C188" s="46" t="s">
        <v>504</v>
      </c>
      <c r="D188" s="47">
        <f>SUM(D189:D190)</f>
        <v>12558</v>
      </c>
      <c r="E188" s="47">
        <f>SUM(E189:E190)</f>
        <v>2.79</v>
      </c>
      <c r="F188" s="47">
        <f>SUM(F189:F190)</f>
        <v>3.03</v>
      </c>
    </row>
    <row r="189" spans="1:6" ht="15" customHeight="1" x14ac:dyDescent="0.3">
      <c r="A189" s="38">
        <v>198</v>
      </c>
      <c r="B189" s="16" t="s">
        <v>505</v>
      </c>
      <c r="C189" s="16" t="s">
        <v>506</v>
      </c>
      <c r="D189" s="38">
        <v>4674</v>
      </c>
      <c r="E189" s="38">
        <v>1.04</v>
      </c>
      <c r="F189" s="38">
        <v>1.1299999999999999</v>
      </c>
    </row>
    <row r="190" spans="1:6" ht="15" customHeight="1" x14ac:dyDescent="0.3">
      <c r="A190" s="38">
        <v>199</v>
      </c>
      <c r="B190" s="16" t="s">
        <v>507</v>
      </c>
      <c r="C190" s="16" t="s">
        <v>508</v>
      </c>
      <c r="D190" s="38">
        <v>7884</v>
      </c>
      <c r="E190" s="38">
        <v>1.75</v>
      </c>
      <c r="F190" s="38">
        <v>1.9</v>
      </c>
    </row>
    <row r="191" spans="1:6" ht="15" customHeight="1" x14ac:dyDescent="0.3">
      <c r="A191" s="46" t="s">
        <v>509</v>
      </c>
      <c r="B191" s="45" t="s">
        <v>803</v>
      </c>
      <c r="C191" s="46" t="s">
        <v>510</v>
      </c>
      <c r="D191" s="47">
        <f>SUM(D192:D202)</f>
        <v>41811</v>
      </c>
      <c r="E191" s="47">
        <f>SUM(E192:E202)</f>
        <v>9.31</v>
      </c>
      <c r="F191" s="47">
        <f>SUM(F192:F202)</f>
        <v>10.080000000000002</v>
      </c>
    </row>
    <row r="192" spans="1:6" ht="15" customHeight="1" x14ac:dyDescent="0.3">
      <c r="A192" s="38">
        <v>200</v>
      </c>
      <c r="B192" s="16" t="s">
        <v>511</v>
      </c>
      <c r="C192" s="16" t="s">
        <v>512</v>
      </c>
      <c r="D192" s="38">
        <v>2968</v>
      </c>
      <c r="E192" s="38">
        <v>0.66</v>
      </c>
      <c r="F192" s="38">
        <v>0.72</v>
      </c>
    </row>
    <row r="193" spans="1:6" ht="15" customHeight="1" x14ac:dyDescent="0.3">
      <c r="A193" s="38">
        <v>201</v>
      </c>
      <c r="B193" s="16" t="s">
        <v>513</v>
      </c>
      <c r="C193" s="16" t="s">
        <v>514</v>
      </c>
      <c r="D193" s="38">
        <v>4635</v>
      </c>
      <c r="E193" s="38">
        <v>1.03</v>
      </c>
      <c r="F193" s="38">
        <v>1.1200000000000001</v>
      </c>
    </row>
    <row r="194" spans="1:6" ht="15" customHeight="1" x14ac:dyDescent="0.3">
      <c r="A194" s="38">
        <v>202</v>
      </c>
      <c r="B194" s="16" t="s">
        <v>515</v>
      </c>
      <c r="C194" s="16" t="s">
        <v>516</v>
      </c>
      <c r="D194" s="38">
        <v>227</v>
      </c>
      <c r="E194" s="38">
        <v>0.05</v>
      </c>
      <c r="F194" s="38">
        <v>0.05</v>
      </c>
    </row>
    <row r="195" spans="1:6" ht="15" customHeight="1" x14ac:dyDescent="0.3">
      <c r="A195" s="38">
        <v>203</v>
      </c>
      <c r="B195" s="16" t="s">
        <v>517</v>
      </c>
      <c r="C195" s="16" t="s">
        <v>518</v>
      </c>
      <c r="D195" s="38">
        <v>4703</v>
      </c>
      <c r="E195" s="38">
        <v>1.05</v>
      </c>
      <c r="F195" s="38">
        <v>1.1299999999999999</v>
      </c>
    </row>
    <row r="196" spans="1:6" ht="15" customHeight="1" x14ac:dyDescent="0.3">
      <c r="A196" s="38">
        <v>204</v>
      </c>
      <c r="B196" s="16" t="s">
        <v>519</v>
      </c>
      <c r="C196" s="16" t="s">
        <v>520</v>
      </c>
      <c r="D196" s="38">
        <v>451</v>
      </c>
      <c r="E196" s="38">
        <v>0.1</v>
      </c>
      <c r="F196" s="38">
        <v>0.11</v>
      </c>
    </row>
    <row r="197" spans="1:6" ht="15" customHeight="1" x14ac:dyDescent="0.3">
      <c r="A197" s="38">
        <v>205</v>
      </c>
      <c r="B197" s="16" t="s">
        <v>521</v>
      </c>
      <c r="C197" s="16" t="s">
        <v>522</v>
      </c>
      <c r="D197" s="38">
        <v>2423</v>
      </c>
      <c r="E197" s="38">
        <v>0.54</v>
      </c>
      <c r="F197" s="38">
        <v>0.57999999999999996</v>
      </c>
    </row>
    <row r="198" spans="1:6" ht="15" customHeight="1" x14ac:dyDescent="0.3">
      <c r="A198" s="38">
        <v>206</v>
      </c>
      <c r="B198" s="16" t="s">
        <v>523</v>
      </c>
      <c r="C198" s="16" t="s">
        <v>524</v>
      </c>
      <c r="D198" s="38">
        <v>18580</v>
      </c>
      <c r="E198" s="38">
        <v>4.13</v>
      </c>
      <c r="F198" s="38">
        <v>4.4800000000000004</v>
      </c>
    </row>
    <row r="199" spans="1:6" ht="15" customHeight="1" x14ac:dyDescent="0.3">
      <c r="A199" s="38">
        <v>207</v>
      </c>
      <c r="B199" s="16" t="s">
        <v>525</v>
      </c>
      <c r="C199" s="16" t="s">
        <v>526</v>
      </c>
      <c r="D199" s="38">
        <v>5014</v>
      </c>
      <c r="E199" s="38">
        <v>1.1200000000000001</v>
      </c>
      <c r="F199" s="38">
        <v>1.21</v>
      </c>
    </row>
    <row r="200" spans="1:6" ht="15" customHeight="1" x14ac:dyDescent="0.3">
      <c r="A200" s="38">
        <v>208</v>
      </c>
      <c r="B200" s="16" t="s">
        <v>527</v>
      </c>
      <c r="C200" s="16" t="s">
        <v>528</v>
      </c>
      <c r="D200" s="38">
        <v>2171</v>
      </c>
      <c r="E200" s="38">
        <v>0.48</v>
      </c>
      <c r="F200" s="38">
        <v>0.52</v>
      </c>
    </row>
    <row r="201" spans="1:6" ht="15" customHeight="1" x14ac:dyDescent="0.3">
      <c r="A201" s="38">
        <v>209</v>
      </c>
      <c r="B201" s="16" t="s">
        <v>529</v>
      </c>
      <c r="C201" s="16" t="s">
        <v>530</v>
      </c>
      <c r="D201" s="38">
        <v>32</v>
      </c>
      <c r="E201" s="38">
        <v>0.01</v>
      </c>
      <c r="F201" s="38">
        <v>0.01</v>
      </c>
    </row>
    <row r="202" spans="1:6" ht="15" customHeight="1" x14ac:dyDescent="0.3">
      <c r="A202" s="38">
        <v>210</v>
      </c>
      <c r="B202" s="16" t="s">
        <v>531</v>
      </c>
      <c r="C202" s="16" t="s">
        <v>532</v>
      </c>
      <c r="D202" s="38">
        <v>607</v>
      </c>
      <c r="E202" s="38">
        <v>0.14000000000000001</v>
      </c>
      <c r="F202" s="38">
        <v>0.15</v>
      </c>
    </row>
    <row r="203" spans="1:6" ht="15" customHeight="1" x14ac:dyDescent="0.3">
      <c r="A203" s="46" t="s">
        <v>533</v>
      </c>
      <c r="B203" s="45" t="s">
        <v>804</v>
      </c>
      <c r="C203" s="46" t="s">
        <v>534</v>
      </c>
      <c r="D203" s="47">
        <f>SUM(D204:D226)</f>
        <v>28995</v>
      </c>
      <c r="E203" s="47">
        <f>SUM(E204:E226)</f>
        <v>6.4399999999999977</v>
      </c>
      <c r="F203" s="47">
        <f>SUM(F204:F226)</f>
        <v>6.9999999999999973</v>
      </c>
    </row>
    <row r="204" spans="1:6" ht="15" customHeight="1" x14ac:dyDescent="0.3">
      <c r="A204" s="38">
        <v>211</v>
      </c>
      <c r="B204" s="16" t="s">
        <v>535</v>
      </c>
      <c r="C204" s="16" t="s">
        <v>536</v>
      </c>
      <c r="D204" s="38">
        <v>20</v>
      </c>
      <c r="E204" s="38">
        <v>0</v>
      </c>
      <c r="F204" s="38">
        <v>0</v>
      </c>
    </row>
    <row r="205" spans="1:6" ht="15" customHeight="1" x14ac:dyDescent="0.3">
      <c r="A205" s="38">
        <v>212</v>
      </c>
      <c r="B205" s="16" t="s">
        <v>537</v>
      </c>
      <c r="C205" s="16" t="s">
        <v>538</v>
      </c>
      <c r="D205" s="38">
        <v>138</v>
      </c>
      <c r="E205" s="38">
        <v>0.03</v>
      </c>
      <c r="F205" s="38">
        <v>0.03</v>
      </c>
    </row>
    <row r="206" spans="1:6" ht="15" customHeight="1" x14ac:dyDescent="0.3">
      <c r="A206" s="38">
        <v>213</v>
      </c>
      <c r="B206" s="16" t="s">
        <v>539</v>
      </c>
      <c r="C206" s="16" t="s">
        <v>540</v>
      </c>
      <c r="D206" s="38">
        <v>342</v>
      </c>
      <c r="E206" s="38">
        <v>0.08</v>
      </c>
      <c r="F206" s="38">
        <v>0.08</v>
      </c>
    </row>
    <row r="207" spans="1:6" ht="15" customHeight="1" x14ac:dyDescent="0.3">
      <c r="A207" s="38">
        <v>214</v>
      </c>
      <c r="B207" s="16" t="s">
        <v>541</v>
      </c>
      <c r="C207" s="16" t="s">
        <v>542</v>
      </c>
      <c r="D207" s="38">
        <v>1403</v>
      </c>
      <c r="E207" s="38">
        <v>0.31</v>
      </c>
      <c r="F207" s="38">
        <v>0.34</v>
      </c>
    </row>
    <row r="208" spans="1:6" ht="15" customHeight="1" x14ac:dyDescent="0.3">
      <c r="A208" s="38">
        <v>215</v>
      </c>
      <c r="B208" s="16" t="s">
        <v>543</v>
      </c>
      <c r="C208" s="16" t="s">
        <v>544</v>
      </c>
      <c r="D208" s="38">
        <v>2262</v>
      </c>
      <c r="E208" s="38">
        <v>0.5</v>
      </c>
      <c r="F208" s="38">
        <v>0.55000000000000004</v>
      </c>
    </row>
    <row r="209" spans="1:6" ht="15" customHeight="1" x14ac:dyDescent="0.3">
      <c r="A209" s="38">
        <v>216</v>
      </c>
      <c r="B209" s="16" t="s">
        <v>545</v>
      </c>
      <c r="C209" s="16" t="s">
        <v>546</v>
      </c>
      <c r="D209" s="38">
        <v>7071</v>
      </c>
      <c r="E209" s="38">
        <v>1.57</v>
      </c>
      <c r="F209" s="38">
        <v>1.7</v>
      </c>
    </row>
    <row r="210" spans="1:6" ht="15" customHeight="1" x14ac:dyDescent="0.3">
      <c r="A210" s="38">
        <v>217</v>
      </c>
      <c r="B210" s="16" t="s">
        <v>547</v>
      </c>
      <c r="C210" s="16" t="s">
        <v>548</v>
      </c>
      <c r="D210" s="38">
        <v>7488</v>
      </c>
      <c r="E210" s="38">
        <v>1.67</v>
      </c>
      <c r="F210" s="38">
        <v>1.81</v>
      </c>
    </row>
    <row r="211" spans="1:6" ht="15" customHeight="1" x14ac:dyDescent="0.3">
      <c r="A211" s="38">
        <v>218</v>
      </c>
      <c r="B211" s="16" t="s">
        <v>549</v>
      </c>
      <c r="C211" s="16" t="s">
        <v>550</v>
      </c>
      <c r="D211" s="38">
        <v>6207</v>
      </c>
      <c r="E211" s="38">
        <v>1.38</v>
      </c>
      <c r="F211" s="38">
        <v>1.5</v>
      </c>
    </row>
    <row r="212" spans="1:6" ht="15" customHeight="1" x14ac:dyDescent="0.3">
      <c r="A212" s="38">
        <v>219</v>
      </c>
      <c r="B212" s="16" t="s">
        <v>551</v>
      </c>
      <c r="C212" s="16" t="s">
        <v>552</v>
      </c>
      <c r="D212" s="38">
        <v>356</v>
      </c>
      <c r="E212" s="38">
        <v>0.08</v>
      </c>
      <c r="F212" s="38">
        <v>0.09</v>
      </c>
    </row>
    <row r="213" spans="1:6" ht="15" customHeight="1" x14ac:dyDescent="0.3">
      <c r="A213" s="38">
        <v>220</v>
      </c>
      <c r="B213" s="16" t="s">
        <v>553</v>
      </c>
      <c r="C213" s="16" t="s">
        <v>554</v>
      </c>
      <c r="D213" s="38">
        <v>90</v>
      </c>
      <c r="E213" s="38">
        <v>0.02</v>
      </c>
      <c r="F213" s="38">
        <v>0.02</v>
      </c>
    </row>
    <row r="214" spans="1:6" ht="15" customHeight="1" x14ac:dyDescent="0.3">
      <c r="A214" s="38">
        <v>221</v>
      </c>
      <c r="B214" s="16" t="s">
        <v>555</v>
      </c>
      <c r="C214" s="16" t="s">
        <v>556</v>
      </c>
      <c r="D214" s="38">
        <v>88</v>
      </c>
      <c r="E214" s="38">
        <v>0.02</v>
      </c>
      <c r="F214" s="38">
        <v>0.02</v>
      </c>
    </row>
    <row r="215" spans="1:6" ht="15" customHeight="1" x14ac:dyDescent="0.3">
      <c r="A215" s="38">
        <v>222</v>
      </c>
      <c r="B215" s="16" t="s">
        <v>557</v>
      </c>
      <c r="C215" s="16" t="s">
        <v>558</v>
      </c>
      <c r="D215" s="38">
        <v>642</v>
      </c>
      <c r="E215" s="38">
        <v>0.14000000000000001</v>
      </c>
      <c r="F215" s="38">
        <v>0.15</v>
      </c>
    </row>
    <row r="216" spans="1:6" ht="15" customHeight="1" x14ac:dyDescent="0.3">
      <c r="A216" s="38">
        <v>223</v>
      </c>
      <c r="B216" s="16" t="s">
        <v>559</v>
      </c>
      <c r="C216" s="16" t="s">
        <v>560</v>
      </c>
      <c r="D216" s="38">
        <v>1674</v>
      </c>
      <c r="E216" s="38">
        <v>0.37</v>
      </c>
      <c r="F216" s="38">
        <v>0.4</v>
      </c>
    </row>
    <row r="217" spans="1:6" ht="15" customHeight="1" x14ac:dyDescent="0.3">
      <c r="A217" s="38">
        <v>224</v>
      </c>
      <c r="B217" s="16" t="s">
        <v>561</v>
      </c>
      <c r="C217" s="16" t="s">
        <v>562</v>
      </c>
      <c r="D217" s="38">
        <v>25</v>
      </c>
      <c r="E217" s="38">
        <v>0.01</v>
      </c>
      <c r="F217" s="38">
        <v>0.01</v>
      </c>
    </row>
    <row r="218" spans="1:6" ht="15" customHeight="1" x14ac:dyDescent="0.3">
      <c r="A218" s="38">
        <v>225</v>
      </c>
      <c r="B218" s="16" t="s">
        <v>563</v>
      </c>
      <c r="C218" s="16" t="s">
        <v>564</v>
      </c>
      <c r="D218" s="38">
        <v>64</v>
      </c>
      <c r="E218" s="38">
        <v>0.01</v>
      </c>
      <c r="F218" s="38">
        <v>0.02</v>
      </c>
    </row>
    <row r="219" spans="1:6" ht="15" customHeight="1" x14ac:dyDescent="0.3">
      <c r="A219" s="38">
        <v>226</v>
      </c>
      <c r="B219" s="16" t="s">
        <v>565</v>
      </c>
      <c r="C219" s="16" t="s">
        <v>566</v>
      </c>
      <c r="D219" s="38">
        <v>82</v>
      </c>
      <c r="E219" s="38">
        <v>0.02</v>
      </c>
      <c r="F219" s="38">
        <v>0.02</v>
      </c>
    </row>
    <row r="220" spans="1:6" ht="15" customHeight="1" x14ac:dyDescent="0.3">
      <c r="A220" s="38">
        <v>227</v>
      </c>
      <c r="B220" s="16" t="s">
        <v>567</v>
      </c>
      <c r="C220" s="16" t="s">
        <v>568</v>
      </c>
      <c r="D220" s="38">
        <v>31</v>
      </c>
      <c r="E220" s="38">
        <v>0.01</v>
      </c>
      <c r="F220" s="38">
        <v>0.01</v>
      </c>
    </row>
    <row r="221" spans="1:6" ht="15" customHeight="1" x14ac:dyDescent="0.3">
      <c r="A221" s="38">
        <v>228</v>
      </c>
      <c r="B221" s="16" t="s">
        <v>569</v>
      </c>
      <c r="C221" s="16" t="s">
        <v>570</v>
      </c>
      <c r="D221" s="38">
        <v>79</v>
      </c>
      <c r="E221" s="38">
        <v>0.02</v>
      </c>
      <c r="F221" s="38">
        <v>0.02</v>
      </c>
    </row>
    <row r="222" spans="1:6" ht="15" customHeight="1" x14ac:dyDescent="0.3">
      <c r="A222" s="38">
        <v>229</v>
      </c>
      <c r="B222" s="16" t="s">
        <v>571</v>
      </c>
      <c r="C222" s="16" t="s">
        <v>572</v>
      </c>
      <c r="D222" s="38">
        <v>66</v>
      </c>
      <c r="E222" s="38">
        <v>0.01</v>
      </c>
      <c r="F222" s="38">
        <v>0.02</v>
      </c>
    </row>
    <row r="223" spans="1:6" ht="15" customHeight="1" x14ac:dyDescent="0.3">
      <c r="A223" s="38">
        <v>230</v>
      </c>
      <c r="B223" s="16" t="s">
        <v>573</v>
      </c>
      <c r="C223" s="16" t="s">
        <v>574</v>
      </c>
      <c r="D223" s="38">
        <v>135</v>
      </c>
      <c r="E223" s="38">
        <v>0.03</v>
      </c>
      <c r="F223" s="38">
        <v>0.03</v>
      </c>
    </row>
    <row r="224" spans="1:6" ht="15" customHeight="1" x14ac:dyDescent="0.3">
      <c r="A224" s="38">
        <v>231</v>
      </c>
      <c r="B224" s="16" t="s">
        <v>575</v>
      </c>
      <c r="C224" s="16" t="s">
        <v>576</v>
      </c>
      <c r="D224" s="38">
        <v>192</v>
      </c>
      <c r="E224" s="38">
        <v>0.04</v>
      </c>
      <c r="F224" s="38">
        <v>0.05</v>
      </c>
    </row>
    <row r="225" spans="1:7" ht="15" customHeight="1" x14ac:dyDescent="0.3">
      <c r="A225" s="38">
        <v>232</v>
      </c>
      <c r="B225" s="16" t="s">
        <v>577</v>
      </c>
      <c r="C225" s="16" t="s">
        <v>578</v>
      </c>
      <c r="D225" s="38">
        <v>156</v>
      </c>
      <c r="E225" s="38">
        <v>0.03</v>
      </c>
      <c r="F225" s="38">
        <v>0.04</v>
      </c>
    </row>
    <row r="226" spans="1:7" ht="15" customHeight="1" x14ac:dyDescent="0.3">
      <c r="A226" s="38">
        <v>233</v>
      </c>
      <c r="B226" s="16" t="s">
        <v>579</v>
      </c>
      <c r="C226" s="16" t="s">
        <v>580</v>
      </c>
      <c r="D226" s="38">
        <v>384</v>
      </c>
      <c r="E226" s="38">
        <v>0.09</v>
      </c>
      <c r="F226" s="38">
        <v>0.09</v>
      </c>
    </row>
    <row r="227" spans="1:7" ht="15" customHeight="1" x14ac:dyDescent="0.3">
      <c r="A227" s="46" t="s">
        <v>581</v>
      </c>
      <c r="B227" s="45" t="s">
        <v>805</v>
      </c>
      <c r="C227" s="46" t="s">
        <v>582</v>
      </c>
      <c r="D227" s="47">
        <f>SUM(D228:D234)</f>
        <v>273</v>
      </c>
      <c r="E227" s="47">
        <f>SUM(E228:E234)</f>
        <v>6.0000000000000005E-2</v>
      </c>
      <c r="F227" s="47">
        <f>SUM(F228:F234)</f>
        <v>6.0000000000000005E-2</v>
      </c>
      <c r="G227" s="38"/>
    </row>
    <row r="228" spans="1:7" ht="15" customHeight="1" x14ac:dyDescent="0.3">
      <c r="A228" s="38">
        <v>234</v>
      </c>
      <c r="B228" s="16" t="s">
        <v>583</v>
      </c>
      <c r="C228" s="16" t="s">
        <v>584</v>
      </c>
      <c r="D228" s="38">
        <v>3</v>
      </c>
      <c r="E228" s="38">
        <v>0</v>
      </c>
      <c r="F228" s="88">
        <v>0</v>
      </c>
      <c r="G228" s="38"/>
    </row>
    <row r="229" spans="1:7" ht="15" customHeight="1" x14ac:dyDescent="0.3">
      <c r="A229" s="38">
        <v>236</v>
      </c>
      <c r="B229" s="16" t="s">
        <v>587</v>
      </c>
      <c r="C229" s="16" t="s">
        <v>588</v>
      </c>
      <c r="D229" s="38">
        <v>6</v>
      </c>
      <c r="E229" s="38">
        <v>0</v>
      </c>
      <c r="F229" s="88">
        <v>0</v>
      </c>
      <c r="G229" s="38"/>
    </row>
    <row r="230" spans="1:7" ht="15" customHeight="1" x14ac:dyDescent="0.3">
      <c r="A230" s="38">
        <v>237</v>
      </c>
      <c r="B230" s="16" t="s">
        <v>589</v>
      </c>
      <c r="C230" s="16" t="s">
        <v>590</v>
      </c>
      <c r="D230" s="38">
        <v>12</v>
      </c>
      <c r="E230" s="38">
        <v>0</v>
      </c>
      <c r="F230" s="88">
        <v>0</v>
      </c>
      <c r="G230" s="38"/>
    </row>
    <row r="231" spans="1:7" ht="15" customHeight="1" x14ac:dyDescent="0.3">
      <c r="A231" s="38">
        <v>239</v>
      </c>
      <c r="B231" s="16" t="s">
        <v>593</v>
      </c>
      <c r="C231" s="16" t="s">
        <v>594</v>
      </c>
      <c r="D231" s="38">
        <v>5</v>
      </c>
      <c r="E231" s="38">
        <v>0</v>
      </c>
      <c r="F231" s="88">
        <v>0</v>
      </c>
      <c r="G231" s="38"/>
    </row>
    <row r="232" spans="1:7" ht="15" customHeight="1" x14ac:dyDescent="0.3">
      <c r="A232" s="38">
        <v>242</v>
      </c>
      <c r="B232" s="16" t="s">
        <v>597</v>
      </c>
      <c r="C232" s="16" t="s">
        <v>598</v>
      </c>
      <c r="D232" s="38">
        <v>221</v>
      </c>
      <c r="E232" s="38">
        <v>0.05</v>
      </c>
      <c r="F232" s="88">
        <v>0.05</v>
      </c>
      <c r="G232" s="38"/>
    </row>
    <row r="233" spans="1:7" ht="15" customHeight="1" x14ac:dyDescent="0.3">
      <c r="A233" s="38">
        <v>243</v>
      </c>
      <c r="B233" s="16" t="s">
        <v>599</v>
      </c>
      <c r="C233" s="16" t="s">
        <v>600</v>
      </c>
      <c r="D233" s="38">
        <v>3</v>
      </c>
      <c r="E233" s="38">
        <v>0</v>
      </c>
      <c r="F233" s="88">
        <v>0</v>
      </c>
      <c r="G233" s="38"/>
    </row>
    <row r="234" spans="1:7" ht="15" customHeight="1" x14ac:dyDescent="0.3">
      <c r="A234" s="38">
        <v>244</v>
      </c>
      <c r="B234" s="16" t="s">
        <v>601</v>
      </c>
      <c r="C234" s="16" t="s">
        <v>602</v>
      </c>
      <c r="D234" s="38">
        <v>23</v>
      </c>
      <c r="E234" s="38">
        <v>0.01</v>
      </c>
      <c r="F234" s="88">
        <v>0.01</v>
      </c>
      <c r="G234" s="38"/>
    </row>
    <row r="235" spans="1:7" ht="15" customHeight="1" x14ac:dyDescent="0.3">
      <c r="A235" s="140" t="s">
        <v>603</v>
      </c>
      <c r="B235" s="141" t="s">
        <v>745</v>
      </c>
      <c r="C235" s="141" t="s">
        <v>604</v>
      </c>
      <c r="D235" s="140">
        <v>21</v>
      </c>
      <c r="E235" s="142">
        <v>0</v>
      </c>
      <c r="F235" s="142">
        <v>0.01</v>
      </c>
      <c r="G235" s="38"/>
    </row>
    <row r="236" spans="1:7" ht="15" customHeight="1" x14ac:dyDescent="0.3">
      <c r="A236" s="38">
        <v>253</v>
      </c>
      <c r="B236" s="21" t="s">
        <v>616</v>
      </c>
      <c r="C236" s="16" t="s">
        <v>617</v>
      </c>
      <c r="D236" s="38">
        <v>21</v>
      </c>
      <c r="E236" s="38">
        <v>0</v>
      </c>
      <c r="F236" s="38">
        <v>0.01</v>
      </c>
      <c r="G236" s="38"/>
    </row>
    <row r="237" spans="1:7" ht="15" customHeight="1" x14ac:dyDescent="0.3">
      <c r="A237" s="46" t="s">
        <v>618</v>
      </c>
      <c r="B237" s="45" t="s">
        <v>807</v>
      </c>
      <c r="C237" s="46" t="s">
        <v>619</v>
      </c>
      <c r="D237" s="47">
        <f>SUM(D238:D248)</f>
        <v>270</v>
      </c>
      <c r="E237" s="47">
        <f>SUM(E238:E248)</f>
        <v>0.03</v>
      </c>
      <c r="F237" s="47">
        <f>SUM(F238:F248)</f>
        <v>7.0000000000000007E-2</v>
      </c>
      <c r="G237" s="38"/>
    </row>
    <row r="238" spans="1:7" ht="15" customHeight="1" x14ac:dyDescent="0.3">
      <c r="A238" s="38">
        <v>254</v>
      </c>
      <c r="B238" s="16" t="s">
        <v>620</v>
      </c>
      <c r="C238" s="16" t="s">
        <v>621</v>
      </c>
      <c r="D238" s="2">
        <v>3</v>
      </c>
      <c r="E238" s="2">
        <v>0</v>
      </c>
      <c r="F238" s="2">
        <v>0</v>
      </c>
      <c r="G238" s="38"/>
    </row>
    <row r="239" spans="1:7" ht="15" customHeight="1" x14ac:dyDescent="0.3">
      <c r="A239" s="38">
        <v>255</v>
      </c>
      <c r="B239" s="16" t="s">
        <v>622</v>
      </c>
      <c r="C239" s="16" t="s">
        <v>623</v>
      </c>
      <c r="D239" s="2">
        <v>12</v>
      </c>
      <c r="E239" s="2">
        <v>0</v>
      </c>
      <c r="F239" s="2">
        <v>0</v>
      </c>
      <c r="G239" s="38"/>
    </row>
    <row r="240" spans="1:7" ht="15" customHeight="1" x14ac:dyDescent="0.3">
      <c r="A240" s="38">
        <v>256</v>
      </c>
      <c r="B240" s="16" t="s">
        <v>624</v>
      </c>
      <c r="C240" s="16" t="s">
        <v>625</v>
      </c>
      <c r="D240" s="2">
        <v>95</v>
      </c>
      <c r="E240" s="2">
        <v>0.02</v>
      </c>
      <c r="F240" s="2">
        <v>0</v>
      </c>
      <c r="G240" s="38"/>
    </row>
    <row r="241" spans="1:7" ht="15" customHeight="1" x14ac:dyDescent="0.3">
      <c r="A241" s="38">
        <v>257</v>
      </c>
      <c r="B241" s="16" t="s">
        <v>626</v>
      </c>
      <c r="C241" s="16" t="s">
        <v>627</v>
      </c>
      <c r="D241" s="2">
        <v>10</v>
      </c>
      <c r="E241" s="2">
        <v>0</v>
      </c>
      <c r="F241" s="2">
        <v>0.02</v>
      </c>
      <c r="G241" s="38"/>
    </row>
    <row r="242" spans="1:7" ht="15" customHeight="1" x14ac:dyDescent="0.3">
      <c r="A242" s="38">
        <v>259</v>
      </c>
      <c r="B242" s="16" t="s">
        <v>630</v>
      </c>
      <c r="C242" s="16" t="s">
        <v>631</v>
      </c>
      <c r="D242" s="2">
        <v>13</v>
      </c>
      <c r="E242" s="2">
        <v>0</v>
      </c>
      <c r="F242" s="2">
        <v>0</v>
      </c>
      <c r="G242" s="38"/>
    </row>
    <row r="243" spans="1:7" ht="15" customHeight="1" x14ac:dyDescent="0.3">
      <c r="A243" s="38">
        <v>261</v>
      </c>
      <c r="B243" s="16" t="s">
        <v>634</v>
      </c>
      <c r="C243" s="16" t="s">
        <v>635</v>
      </c>
      <c r="D243" s="2">
        <v>65</v>
      </c>
      <c r="E243" s="2">
        <v>0.01</v>
      </c>
      <c r="F243" s="2">
        <v>0</v>
      </c>
      <c r="G243" s="38"/>
    </row>
    <row r="244" spans="1:7" ht="15" customHeight="1" x14ac:dyDescent="0.3">
      <c r="A244" s="38">
        <v>262</v>
      </c>
      <c r="B244" s="16" t="s">
        <v>636</v>
      </c>
      <c r="C244" s="16" t="s">
        <v>637</v>
      </c>
      <c r="D244" s="2">
        <v>7</v>
      </c>
      <c r="E244" s="2">
        <v>0</v>
      </c>
      <c r="F244" s="2">
        <v>0.02</v>
      </c>
      <c r="G244" s="38"/>
    </row>
    <row r="245" spans="1:7" ht="15" customHeight="1" x14ac:dyDescent="0.3">
      <c r="A245" s="38">
        <v>263</v>
      </c>
      <c r="B245" s="16" t="s">
        <v>638</v>
      </c>
      <c r="C245" s="16" t="s">
        <v>639</v>
      </c>
      <c r="D245" s="2">
        <v>7</v>
      </c>
      <c r="E245" s="2">
        <v>0</v>
      </c>
      <c r="F245" s="2">
        <v>0</v>
      </c>
    </row>
    <row r="246" spans="1:7" ht="15" customHeight="1" x14ac:dyDescent="0.3">
      <c r="A246" s="38">
        <v>264</v>
      </c>
      <c r="B246" s="16" t="s">
        <v>640</v>
      </c>
      <c r="C246" s="16" t="s">
        <v>641</v>
      </c>
      <c r="D246" s="2">
        <v>22</v>
      </c>
      <c r="E246" s="2">
        <v>0</v>
      </c>
      <c r="F246" s="2">
        <v>0.01</v>
      </c>
    </row>
    <row r="247" spans="1:7" ht="15" customHeight="1" x14ac:dyDescent="0.3">
      <c r="A247" s="38">
        <v>265</v>
      </c>
      <c r="B247" s="16" t="s">
        <v>642</v>
      </c>
      <c r="C247" s="16" t="s">
        <v>643</v>
      </c>
      <c r="D247" s="2">
        <v>22</v>
      </c>
      <c r="E247" s="2">
        <v>0</v>
      </c>
      <c r="F247" s="2">
        <v>0.01</v>
      </c>
    </row>
    <row r="248" spans="1:7" ht="15" customHeight="1" x14ac:dyDescent="0.3">
      <c r="A248" s="38">
        <v>266</v>
      </c>
      <c r="B248" s="16" t="s">
        <v>644</v>
      </c>
      <c r="C248" s="16" t="s">
        <v>645</v>
      </c>
      <c r="D248" s="2">
        <v>14</v>
      </c>
      <c r="E248" s="2">
        <v>0</v>
      </c>
      <c r="F248" s="2">
        <v>0.01</v>
      </c>
    </row>
    <row r="249" spans="1:7" ht="15" customHeight="1" x14ac:dyDescent="0.3">
      <c r="A249" s="46" t="s">
        <v>646</v>
      </c>
      <c r="B249" s="45" t="s">
        <v>808</v>
      </c>
      <c r="C249" s="46" t="s">
        <v>647</v>
      </c>
      <c r="D249" s="47">
        <f>SUM(D250:D253)</f>
        <v>19688</v>
      </c>
      <c r="E249" s="47">
        <f>SUM(E250:E253)</f>
        <v>4.38</v>
      </c>
      <c r="F249" s="47">
        <f>SUM(F250:F253)</f>
        <v>4.75</v>
      </c>
    </row>
    <row r="250" spans="1:7" ht="15" customHeight="1" x14ac:dyDescent="0.3">
      <c r="A250" s="38">
        <v>267</v>
      </c>
      <c r="B250" s="16" t="s">
        <v>648</v>
      </c>
      <c r="C250" s="16" t="s">
        <v>649</v>
      </c>
      <c r="D250" s="38">
        <v>3434</v>
      </c>
      <c r="E250" s="38">
        <v>0.76</v>
      </c>
      <c r="F250" s="38">
        <v>0.83</v>
      </c>
    </row>
    <row r="251" spans="1:7" ht="15" customHeight="1" x14ac:dyDescent="0.3">
      <c r="A251" s="38">
        <v>268</v>
      </c>
      <c r="B251" s="16" t="s">
        <v>650</v>
      </c>
      <c r="C251" s="16" t="s">
        <v>651</v>
      </c>
      <c r="D251" s="38">
        <v>3681</v>
      </c>
      <c r="E251" s="38">
        <v>0.82</v>
      </c>
      <c r="F251" s="38">
        <v>0.89</v>
      </c>
    </row>
    <row r="252" spans="1:7" ht="15" customHeight="1" x14ac:dyDescent="0.3">
      <c r="A252" s="38">
        <v>269</v>
      </c>
      <c r="B252" s="16" t="s">
        <v>652</v>
      </c>
      <c r="C252" s="16" t="s">
        <v>653</v>
      </c>
      <c r="D252" s="38">
        <v>405</v>
      </c>
      <c r="E252" s="38">
        <v>0.09</v>
      </c>
      <c r="F252" s="38">
        <v>0.1</v>
      </c>
    </row>
    <row r="253" spans="1:7" ht="15" customHeight="1" x14ac:dyDescent="0.3">
      <c r="A253" s="38">
        <v>270</v>
      </c>
      <c r="B253" s="16" t="s">
        <v>654</v>
      </c>
      <c r="C253" s="16" t="s">
        <v>655</v>
      </c>
      <c r="D253" s="38">
        <v>12168</v>
      </c>
      <c r="E253" s="38">
        <v>2.71</v>
      </c>
      <c r="F253" s="38">
        <v>2.93</v>
      </c>
    </row>
    <row r="254" spans="1:7" ht="15" customHeight="1" x14ac:dyDescent="0.3">
      <c r="A254" s="46" t="s">
        <v>656</v>
      </c>
      <c r="B254" s="45" t="s">
        <v>809</v>
      </c>
      <c r="C254" s="46" t="s">
        <v>657</v>
      </c>
      <c r="D254" s="47">
        <f>SUM(D255:D273)</f>
        <v>16219</v>
      </c>
      <c r="E254" s="47">
        <f>SUM(E255:E273)</f>
        <v>3.5899999999999994</v>
      </c>
      <c r="F254" s="47">
        <f>SUM(F255:F273)</f>
        <v>3.9</v>
      </c>
    </row>
    <row r="255" spans="1:7" ht="15" customHeight="1" x14ac:dyDescent="0.3">
      <c r="A255" s="38">
        <v>271</v>
      </c>
      <c r="B255" s="16" t="s">
        <v>658</v>
      </c>
      <c r="C255" s="16" t="s">
        <v>659</v>
      </c>
      <c r="D255" s="38">
        <v>131</v>
      </c>
      <c r="E255" s="38">
        <v>0.03</v>
      </c>
      <c r="F255" s="38">
        <v>0.03</v>
      </c>
    </row>
    <row r="256" spans="1:7" ht="15" customHeight="1" x14ac:dyDescent="0.3">
      <c r="A256" s="38">
        <v>272</v>
      </c>
      <c r="B256" s="16" t="s">
        <v>660</v>
      </c>
      <c r="C256" s="16" t="s">
        <v>661</v>
      </c>
      <c r="D256" s="38">
        <v>370</v>
      </c>
      <c r="E256" s="38">
        <v>0.08</v>
      </c>
      <c r="F256" s="38">
        <v>0.09</v>
      </c>
    </row>
    <row r="257" spans="1:6" ht="15" customHeight="1" x14ac:dyDescent="0.3">
      <c r="A257" s="38">
        <v>273</v>
      </c>
      <c r="B257" s="16" t="s">
        <v>662</v>
      </c>
      <c r="C257" s="16" t="s">
        <v>663</v>
      </c>
      <c r="D257" s="38">
        <v>208</v>
      </c>
      <c r="E257" s="38">
        <v>0.05</v>
      </c>
      <c r="F257" s="38">
        <v>0.05</v>
      </c>
    </row>
    <row r="258" spans="1:6" ht="15" customHeight="1" x14ac:dyDescent="0.3">
      <c r="A258" s="38">
        <v>274</v>
      </c>
      <c r="B258" s="16" t="s">
        <v>664</v>
      </c>
      <c r="C258" s="16" t="s">
        <v>665</v>
      </c>
      <c r="D258" s="38">
        <v>1501</v>
      </c>
      <c r="E258" s="38">
        <v>0.33</v>
      </c>
      <c r="F258" s="38">
        <v>0.36</v>
      </c>
    </row>
    <row r="259" spans="1:6" ht="15" customHeight="1" x14ac:dyDescent="0.3">
      <c r="A259" s="38">
        <v>275</v>
      </c>
      <c r="B259" s="16" t="s">
        <v>666</v>
      </c>
      <c r="C259" s="16" t="s">
        <v>667</v>
      </c>
      <c r="D259" s="38">
        <v>5</v>
      </c>
      <c r="E259" s="38">
        <v>0</v>
      </c>
      <c r="F259" s="38">
        <v>0</v>
      </c>
    </row>
    <row r="260" spans="1:6" ht="15" customHeight="1" x14ac:dyDescent="0.3">
      <c r="A260" s="38">
        <v>276</v>
      </c>
      <c r="B260" s="16" t="s">
        <v>668</v>
      </c>
      <c r="C260" s="16" t="s">
        <v>669</v>
      </c>
      <c r="D260" s="38">
        <v>1741</v>
      </c>
      <c r="E260" s="38">
        <v>0.39</v>
      </c>
      <c r="F260" s="38">
        <v>0.42</v>
      </c>
    </row>
    <row r="261" spans="1:6" ht="15" customHeight="1" x14ac:dyDescent="0.3">
      <c r="A261" s="38">
        <v>277</v>
      </c>
      <c r="B261" s="16" t="s">
        <v>670</v>
      </c>
      <c r="C261" s="16" t="s">
        <v>671</v>
      </c>
      <c r="D261" s="38">
        <v>139</v>
      </c>
      <c r="E261" s="38">
        <v>0.03</v>
      </c>
      <c r="F261" s="38">
        <v>0.03</v>
      </c>
    </row>
    <row r="262" spans="1:6" ht="15" customHeight="1" x14ac:dyDescent="0.3">
      <c r="A262" s="38">
        <v>278</v>
      </c>
      <c r="B262" s="16" t="s">
        <v>672</v>
      </c>
      <c r="C262" s="16" t="s">
        <v>673</v>
      </c>
      <c r="D262" s="38">
        <v>76</v>
      </c>
      <c r="E262" s="38">
        <v>0.02</v>
      </c>
      <c r="F262" s="38">
        <v>0.02</v>
      </c>
    </row>
    <row r="263" spans="1:6" ht="15" customHeight="1" x14ac:dyDescent="0.3">
      <c r="A263" s="38">
        <v>279</v>
      </c>
      <c r="B263" s="16" t="s">
        <v>674</v>
      </c>
      <c r="C263" s="16" t="s">
        <v>675</v>
      </c>
      <c r="D263" s="38">
        <v>57</v>
      </c>
      <c r="E263" s="38">
        <v>0.01</v>
      </c>
      <c r="F263" s="38">
        <v>0.01</v>
      </c>
    </row>
    <row r="264" spans="1:6" ht="15" customHeight="1" x14ac:dyDescent="0.3">
      <c r="A264" s="38">
        <v>280</v>
      </c>
      <c r="B264" s="16" t="s">
        <v>676</v>
      </c>
      <c r="C264" s="16" t="s">
        <v>677</v>
      </c>
      <c r="D264" s="38">
        <v>336</v>
      </c>
      <c r="E264" s="38">
        <v>7.0000000000000007E-2</v>
      </c>
      <c r="F264" s="38">
        <v>0.08</v>
      </c>
    </row>
    <row r="265" spans="1:6" ht="15" customHeight="1" x14ac:dyDescent="0.3">
      <c r="A265" s="38">
        <v>281</v>
      </c>
      <c r="B265" s="16" t="s">
        <v>678</v>
      </c>
      <c r="C265" s="16" t="s">
        <v>679</v>
      </c>
      <c r="D265" s="38">
        <v>8858</v>
      </c>
      <c r="E265" s="38">
        <v>1.97</v>
      </c>
      <c r="F265" s="38">
        <v>2.14</v>
      </c>
    </row>
    <row r="266" spans="1:6" ht="15" customHeight="1" x14ac:dyDescent="0.3">
      <c r="A266" s="38">
        <v>282</v>
      </c>
      <c r="B266" s="16" t="s">
        <v>680</v>
      </c>
      <c r="C266" s="16" t="s">
        <v>681</v>
      </c>
      <c r="D266" s="38">
        <v>769</v>
      </c>
      <c r="E266" s="38">
        <v>0.17</v>
      </c>
      <c r="F266" s="38">
        <v>0.19</v>
      </c>
    </row>
    <row r="267" spans="1:6" ht="15" customHeight="1" x14ac:dyDescent="0.3">
      <c r="A267" s="38">
        <v>283</v>
      </c>
      <c r="B267" s="16" t="s">
        <v>682</v>
      </c>
      <c r="C267" s="16" t="s">
        <v>683</v>
      </c>
      <c r="D267" s="38">
        <v>636</v>
      </c>
      <c r="E267" s="38">
        <v>0.14000000000000001</v>
      </c>
      <c r="F267" s="38">
        <v>0.15</v>
      </c>
    </row>
    <row r="268" spans="1:6" ht="15" customHeight="1" x14ac:dyDescent="0.3">
      <c r="A268" s="38">
        <v>284</v>
      </c>
      <c r="B268" s="16" t="s">
        <v>684</v>
      </c>
      <c r="C268" s="16" t="s">
        <v>685</v>
      </c>
      <c r="D268" s="38">
        <v>60</v>
      </c>
      <c r="E268" s="38">
        <v>0.01</v>
      </c>
      <c r="F268" s="38">
        <v>0.01</v>
      </c>
    </row>
    <row r="269" spans="1:6" ht="15" customHeight="1" x14ac:dyDescent="0.3">
      <c r="A269" s="38">
        <v>285</v>
      </c>
      <c r="B269" s="16" t="s">
        <v>686</v>
      </c>
      <c r="C269" s="16" t="s">
        <v>687</v>
      </c>
      <c r="D269" s="38">
        <v>114</v>
      </c>
      <c r="E269" s="38">
        <v>0.03</v>
      </c>
      <c r="F269" s="38">
        <v>0.03</v>
      </c>
    </row>
    <row r="270" spans="1:6" ht="15" customHeight="1" x14ac:dyDescent="0.3">
      <c r="A270" s="38">
        <v>286</v>
      </c>
      <c r="B270" s="16" t="s">
        <v>688</v>
      </c>
      <c r="C270" s="16" t="s">
        <v>689</v>
      </c>
      <c r="D270" s="38">
        <v>4</v>
      </c>
      <c r="E270" s="38">
        <v>0</v>
      </c>
      <c r="F270" s="38">
        <v>0</v>
      </c>
    </row>
    <row r="271" spans="1:6" ht="15" customHeight="1" x14ac:dyDescent="0.3">
      <c r="A271" s="38">
        <v>287</v>
      </c>
      <c r="B271" s="16" t="s">
        <v>690</v>
      </c>
      <c r="C271" s="16" t="s">
        <v>691</v>
      </c>
      <c r="D271" s="38">
        <v>870</v>
      </c>
      <c r="E271" s="38">
        <v>0.19</v>
      </c>
      <c r="F271" s="38">
        <v>0.21</v>
      </c>
    </row>
    <row r="272" spans="1:6" ht="15" customHeight="1" x14ac:dyDescent="0.3">
      <c r="A272" s="38">
        <v>288</v>
      </c>
      <c r="B272" s="16" t="s">
        <v>692</v>
      </c>
      <c r="C272" s="16" t="s">
        <v>693</v>
      </c>
      <c r="D272" s="38">
        <v>100</v>
      </c>
      <c r="E272" s="38">
        <v>0.02</v>
      </c>
      <c r="F272" s="38">
        <v>0.02</v>
      </c>
    </row>
    <row r="273" spans="1:6" ht="15" customHeight="1" x14ac:dyDescent="0.3">
      <c r="A273" s="38">
        <v>289</v>
      </c>
      <c r="B273" s="16" t="s">
        <v>694</v>
      </c>
      <c r="C273" s="16" t="s">
        <v>695</v>
      </c>
      <c r="D273" s="38">
        <v>244</v>
      </c>
      <c r="E273" s="38">
        <v>0.05</v>
      </c>
      <c r="F273" s="38">
        <v>0.06</v>
      </c>
    </row>
    <row r="274" spans="1:6" ht="15" customHeight="1" x14ac:dyDescent="0.3">
      <c r="A274" s="46" t="s">
        <v>696</v>
      </c>
      <c r="B274" s="45" t="s">
        <v>810</v>
      </c>
      <c r="C274" s="46" t="s">
        <v>697</v>
      </c>
      <c r="D274" s="47">
        <f>SUM(D275:D282)</f>
        <v>61242</v>
      </c>
      <c r="E274" s="47">
        <f>SUM(E275:E282)</f>
        <v>13.63</v>
      </c>
      <c r="F274" s="47">
        <f>SUM(F275:F282)</f>
        <v>14.76</v>
      </c>
    </row>
    <row r="275" spans="1:6" ht="15" customHeight="1" x14ac:dyDescent="0.3">
      <c r="A275" s="38">
        <v>290</v>
      </c>
      <c r="B275" s="16" t="s">
        <v>698</v>
      </c>
      <c r="C275" s="16" t="s">
        <v>699</v>
      </c>
      <c r="D275" s="38">
        <v>45157</v>
      </c>
      <c r="E275" s="38">
        <v>10.050000000000001</v>
      </c>
      <c r="F275" s="38">
        <v>10.89</v>
      </c>
    </row>
    <row r="276" spans="1:6" ht="15" customHeight="1" x14ac:dyDescent="0.3">
      <c r="A276" s="38">
        <v>291</v>
      </c>
      <c r="B276" s="16" t="s">
        <v>700</v>
      </c>
      <c r="C276" s="16" t="s">
        <v>701</v>
      </c>
      <c r="D276" s="38">
        <v>61</v>
      </c>
      <c r="E276" s="38">
        <v>0.01</v>
      </c>
      <c r="F276" s="38">
        <v>0.01</v>
      </c>
    </row>
    <row r="277" spans="1:6" ht="15" customHeight="1" x14ac:dyDescent="0.3">
      <c r="A277" s="38">
        <v>292</v>
      </c>
      <c r="B277" s="16" t="s">
        <v>702</v>
      </c>
      <c r="C277" s="16" t="s">
        <v>703</v>
      </c>
      <c r="D277" s="38">
        <v>2838</v>
      </c>
      <c r="E277" s="38">
        <v>0.63</v>
      </c>
      <c r="F277" s="38">
        <v>0.68</v>
      </c>
    </row>
    <row r="278" spans="1:6" ht="15" customHeight="1" x14ac:dyDescent="0.3">
      <c r="A278" s="38">
        <v>293</v>
      </c>
      <c r="B278" s="16" t="s">
        <v>704</v>
      </c>
      <c r="C278" s="16" t="s">
        <v>705</v>
      </c>
      <c r="D278" s="38">
        <v>1</v>
      </c>
      <c r="E278" s="38">
        <v>0</v>
      </c>
      <c r="F278" s="38">
        <v>0</v>
      </c>
    </row>
    <row r="279" spans="1:6" ht="15" customHeight="1" x14ac:dyDescent="0.3">
      <c r="A279" s="38">
        <v>294</v>
      </c>
      <c r="B279" s="16" t="s">
        <v>706</v>
      </c>
      <c r="C279" s="16" t="s">
        <v>707</v>
      </c>
      <c r="D279" s="38">
        <v>29</v>
      </c>
      <c r="E279" s="38">
        <v>0.01</v>
      </c>
      <c r="F279" s="38">
        <v>0.01</v>
      </c>
    </row>
    <row r="280" spans="1:6" ht="15" customHeight="1" x14ac:dyDescent="0.3">
      <c r="A280" s="38">
        <v>296</v>
      </c>
      <c r="B280" s="16" t="s">
        <v>710</v>
      </c>
      <c r="C280" s="16" t="s">
        <v>711</v>
      </c>
      <c r="D280" s="38">
        <v>9</v>
      </c>
      <c r="E280" s="38">
        <v>0</v>
      </c>
      <c r="F280" s="38">
        <v>0</v>
      </c>
    </row>
    <row r="281" spans="1:6" ht="15" customHeight="1" x14ac:dyDescent="0.3">
      <c r="A281" s="38">
        <v>297</v>
      </c>
      <c r="B281" s="16" t="s">
        <v>712</v>
      </c>
      <c r="C281" s="16" t="s">
        <v>713</v>
      </c>
      <c r="D281" s="38">
        <v>799</v>
      </c>
      <c r="E281" s="38">
        <v>0.18</v>
      </c>
      <c r="F281" s="38">
        <v>0.19</v>
      </c>
    </row>
    <row r="282" spans="1:6" ht="15" customHeight="1" x14ac:dyDescent="0.3">
      <c r="A282" s="38">
        <v>298</v>
      </c>
      <c r="B282" s="16" t="s">
        <v>714</v>
      </c>
      <c r="C282" s="16" t="s">
        <v>715</v>
      </c>
      <c r="D282" s="38">
        <v>12348</v>
      </c>
      <c r="E282" s="38">
        <v>2.75</v>
      </c>
      <c r="F282" s="38">
        <v>2.98</v>
      </c>
    </row>
    <row r="283" spans="1:6" ht="15" customHeight="1" x14ac:dyDescent="0.3">
      <c r="A283" s="46" t="s">
        <v>716</v>
      </c>
      <c r="B283" s="45" t="s">
        <v>811</v>
      </c>
      <c r="C283" s="46" t="s">
        <v>717</v>
      </c>
      <c r="D283" s="47">
        <f>SUM(D284:D285)</f>
        <v>1854</v>
      </c>
      <c r="E283" s="47">
        <f>SUM(E284:E285)</f>
        <v>0.41000000000000003</v>
      </c>
      <c r="F283" s="47">
        <f>SUM(F284:F285)</f>
        <v>0.45</v>
      </c>
    </row>
    <row r="284" spans="1:6" ht="15" customHeight="1" x14ac:dyDescent="0.3">
      <c r="A284" s="38">
        <v>902</v>
      </c>
      <c r="B284" s="16" t="s">
        <v>720</v>
      </c>
      <c r="C284" s="16" t="s">
        <v>721</v>
      </c>
      <c r="D284" s="38">
        <v>1770</v>
      </c>
      <c r="E284" s="38">
        <v>0.39</v>
      </c>
      <c r="F284" s="38">
        <v>0.43</v>
      </c>
    </row>
    <row r="285" spans="1:6" ht="15" customHeight="1" x14ac:dyDescent="0.3">
      <c r="A285" s="38">
        <v>904</v>
      </c>
      <c r="B285" s="16" t="s">
        <v>722</v>
      </c>
      <c r="C285" s="16" t="s">
        <v>723</v>
      </c>
      <c r="D285" s="38">
        <v>84</v>
      </c>
      <c r="E285" s="38">
        <v>0.02</v>
      </c>
      <c r="F285" s="38">
        <v>0.02</v>
      </c>
    </row>
    <row r="286" spans="1:6" ht="15" customHeight="1" x14ac:dyDescent="0.3">
      <c r="A286" s="62"/>
      <c r="B286" s="62" t="s">
        <v>816</v>
      </c>
      <c r="C286" s="62"/>
      <c r="D286" s="62">
        <f>D287+D312+D352+D357+D368+D377+D388+D399+D403+D426+D442+D461+D464++D476++D500+D508+D520+D525+D545+D551</f>
        <v>270303</v>
      </c>
      <c r="E286" s="143">
        <v>100</v>
      </c>
      <c r="F286" s="62">
        <f>F287+F312+F352+F357+F368+F377+F388+F399+F403+F426+F442+F461+F464++F476++F500+F508+F520+F525+F545+F551</f>
        <v>124.55000000000001</v>
      </c>
    </row>
    <row r="287" spans="1:6" ht="15" customHeight="1" x14ac:dyDescent="0.3">
      <c r="A287" s="44" t="s">
        <v>113</v>
      </c>
      <c r="B287" s="45" t="s">
        <v>793</v>
      </c>
      <c r="C287" s="46" t="s">
        <v>114</v>
      </c>
      <c r="D287" s="45">
        <f>SUM(D288:D311)</f>
        <v>8882</v>
      </c>
      <c r="E287" s="45">
        <f>SUM(E288:E311)</f>
        <v>3.28</v>
      </c>
      <c r="F287" s="45">
        <f>SUM(F288:F311)</f>
        <v>4.09</v>
      </c>
    </row>
    <row r="288" spans="1:6" ht="15" customHeight="1" x14ac:dyDescent="0.3">
      <c r="A288" s="38">
        <v>5</v>
      </c>
      <c r="B288" s="16" t="s">
        <v>119</v>
      </c>
      <c r="C288" s="16" t="s">
        <v>120</v>
      </c>
      <c r="D288" s="38">
        <v>937</v>
      </c>
      <c r="E288" s="38">
        <v>0.35</v>
      </c>
      <c r="F288" s="38">
        <v>0.43</v>
      </c>
    </row>
    <row r="289" spans="1:6" ht="15" customHeight="1" x14ac:dyDescent="0.3">
      <c r="A289" s="38">
        <v>6</v>
      </c>
      <c r="B289" s="16" t="s">
        <v>121</v>
      </c>
      <c r="C289" s="16" t="s">
        <v>728</v>
      </c>
      <c r="D289" s="38">
        <v>489</v>
      </c>
      <c r="E289" s="38">
        <v>0.18</v>
      </c>
      <c r="F289" s="38">
        <v>0.23</v>
      </c>
    </row>
    <row r="290" spans="1:6" ht="15" customHeight="1" x14ac:dyDescent="0.3">
      <c r="A290" s="38">
        <v>7</v>
      </c>
      <c r="B290" s="16" t="s">
        <v>123</v>
      </c>
      <c r="C290" s="16" t="s">
        <v>124</v>
      </c>
      <c r="D290" s="38">
        <v>22</v>
      </c>
      <c r="E290" s="38">
        <v>0.01</v>
      </c>
      <c r="F290" s="38">
        <v>0.01</v>
      </c>
    </row>
    <row r="291" spans="1:6" ht="15" customHeight="1" x14ac:dyDescent="0.3">
      <c r="A291" s="38">
        <v>15</v>
      </c>
      <c r="B291" s="16" t="s">
        <v>131</v>
      </c>
      <c r="C291" s="16" t="s">
        <v>132</v>
      </c>
      <c r="D291" s="38">
        <v>16</v>
      </c>
      <c r="E291" s="38">
        <v>0.01</v>
      </c>
      <c r="F291" s="38">
        <v>0.01</v>
      </c>
    </row>
    <row r="292" spans="1:6" ht="15" customHeight="1" x14ac:dyDescent="0.3">
      <c r="A292" s="38">
        <v>17</v>
      </c>
      <c r="B292" s="16" t="s">
        <v>135</v>
      </c>
      <c r="C292" s="16" t="s">
        <v>136</v>
      </c>
      <c r="D292" s="38">
        <v>31</v>
      </c>
      <c r="E292" s="38">
        <v>0.01</v>
      </c>
      <c r="F292" s="38">
        <v>0.01</v>
      </c>
    </row>
    <row r="293" spans="1:6" ht="15" customHeight="1" x14ac:dyDescent="0.3">
      <c r="A293" s="38">
        <v>18</v>
      </c>
      <c r="B293" s="16" t="s">
        <v>137</v>
      </c>
      <c r="C293" s="16" t="s">
        <v>138</v>
      </c>
      <c r="D293" s="38">
        <v>93</v>
      </c>
      <c r="E293" s="38">
        <v>0.03</v>
      </c>
      <c r="F293" s="38">
        <v>0.04</v>
      </c>
    </row>
    <row r="294" spans="1:6" ht="15" customHeight="1" x14ac:dyDescent="0.3">
      <c r="A294" s="38">
        <v>20</v>
      </c>
      <c r="B294" s="16" t="s">
        <v>141</v>
      </c>
      <c r="C294" s="16" t="s">
        <v>142</v>
      </c>
      <c r="D294" s="38">
        <v>3</v>
      </c>
      <c r="E294" s="38">
        <v>0</v>
      </c>
      <c r="F294" s="38">
        <v>0</v>
      </c>
    </row>
    <row r="295" spans="1:6" ht="15" customHeight="1" x14ac:dyDescent="0.3">
      <c r="A295" s="38">
        <v>21</v>
      </c>
      <c r="B295" s="16" t="s">
        <v>143</v>
      </c>
      <c r="C295" s="16" t="s">
        <v>144</v>
      </c>
      <c r="D295" s="38">
        <v>3</v>
      </c>
      <c r="E295" s="38">
        <v>0</v>
      </c>
      <c r="F295" s="38">
        <v>0</v>
      </c>
    </row>
    <row r="296" spans="1:6" ht="15" customHeight="1" x14ac:dyDescent="0.3">
      <c r="A296" s="38">
        <v>23</v>
      </c>
      <c r="B296" s="16" t="s">
        <v>147</v>
      </c>
      <c r="C296" s="16" t="s">
        <v>729</v>
      </c>
      <c r="D296" s="38">
        <v>3</v>
      </c>
      <c r="E296" s="38">
        <v>0</v>
      </c>
      <c r="F296" s="38">
        <v>0</v>
      </c>
    </row>
    <row r="297" spans="1:6" ht="15" customHeight="1" x14ac:dyDescent="0.3">
      <c r="A297" s="38">
        <v>24</v>
      </c>
      <c r="B297" s="16" t="s">
        <v>149</v>
      </c>
      <c r="C297" s="16" t="s">
        <v>150</v>
      </c>
      <c r="D297" s="38">
        <v>37</v>
      </c>
      <c r="E297" s="38">
        <v>0.01</v>
      </c>
      <c r="F297" s="38">
        <v>0.02</v>
      </c>
    </row>
    <row r="298" spans="1:6" ht="20.100000000000001" customHeight="1" x14ac:dyDescent="0.3">
      <c r="A298" s="38">
        <v>30</v>
      </c>
      <c r="B298" s="16" t="s">
        <v>155</v>
      </c>
      <c r="C298" s="16" t="s">
        <v>156</v>
      </c>
      <c r="D298" s="38">
        <v>2</v>
      </c>
      <c r="E298" s="38">
        <v>0</v>
      </c>
      <c r="F298" s="38">
        <v>0</v>
      </c>
    </row>
    <row r="299" spans="1:6" ht="15" customHeight="1" x14ac:dyDescent="0.3">
      <c r="A299" s="38">
        <v>33</v>
      </c>
      <c r="B299" s="16" t="s">
        <v>159</v>
      </c>
      <c r="C299" s="16" t="s">
        <v>160</v>
      </c>
      <c r="D299" s="38">
        <v>157</v>
      </c>
      <c r="E299" s="38">
        <v>0.06</v>
      </c>
      <c r="F299" s="38">
        <v>7.0000000000000007E-2</v>
      </c>
    </row>
    <row r="300" spans="1:6" ht="15" customHeight="1" x14ac:dyDescent="0.3">
      <c r="A300" s="38">
        <v>34</v>
      </c>
      <c r="B300" s="16" t="s">
        <v>161</v>
      </c>
      <c r="C300" s="16" t="s">
        <v>162</v>
      </c>
      <c r="D300" s="38">
        <v>315</v>
      </c>
      <c r="E300" s="38">
        <v>0.12</v>
      </c>
      <c r="F300" s="38">
        <v>0.15</v>
      </c>
    </row>
    <row r="301" spans="1:6" ht="15" customHeight="1" x14ac:dyDescent="0.3">
      <c r="A301" s="38">
        <v>35</v>
      </c>
      <c r="B301" s="16" t="s">
        <v>163</v>
      </c>
      <c r="C301" s="16" t="s">
        <v>164</v>
      </c>
      <c r="D301" s="38">
        <v>8</v>
      </c>
      <c r="E301" s="38">
        <v>0</v>
      </c>
      <c r="F301" s="38">
        <v>0</v>
      </c>
    </row>
    <row r="302" spans="1:6" ht="15" customHeight="1" x14ac:dyDescent="0.3">
      <c r="A302" s="38">
        <v>37</v>
      </c>
      <c r="B302" s="16" t="s">
        <v>167</v>
      </c>
      <c r="C302" s="16" t="s">
        <v>168</v>
      </c>
      <c r="D302" s="38">
        <v>4</v>
      </c>
      <c r="E302" s="38">
        <v>0</v>
      </c>
      <c r="F302" s="38">
        <v>0</v>
      </c>
    </row>
    <row r="303" spans="1:6" ht="15" customHeight="1" x14ac:dyDescent="0.3">
      <c r="A303" s="38">
        <v>38</v>
      </c>
      <c r="B303" s="16" t="s">
        <v>169</v>
      </c>
      <c r="C303" s="16" t="s">
        <v>170</v>
      </c>
      <c r="D303" s="38">
        <v>87</v>
      </c>
      <c r="E303" s="38">
        <v>0.03</v>
      </c>
      <c r="F303" s="38">
        <v>0.04</v>
      </c>
    </row>
    <row r="304" spans="1:6" ht="15" customHeight="1" x14ac:dyDescent="0.3">
      <c r="A304" s="38">
        <v>39</v>
      </c>
      <c r="B304" s="16" t="s">
        <v>171</v>
      </c>
      <c r="C304" s="16" t="s">
        <v>172</v>
      </c>
      <c r="D304" s="38">
        <v>27</v>
      </c>
      <c r="E304" s="38">
        <v>0.01</v>
      </c>
      <c r="F304" s="38">
        <v>0.01</v>
      </c>
    </row>
    <row r="305" spans="1:6" ht="15" customHeight="1" x14ac:dyDescent="0.3">
      <c r="A305" s="38">
        <v>40</v>
      </c>
      <c r="B305" s="16" t="s">
        <v>173</v>
      </c>
      <c r="C305" s="16" t="s">
        <v>174</v>
      </c>
      <c r="D305" s="38">
        <v>1</v>
      </c>
      <c r="E305" s="38">
        <v>0</v>
      </c>
      <c r="F305" s="38">
        <v>0</v>
      </c>
    </row>
    <row r="306" spans="1:6" ht="15" customHeight="1" x14ac:dyDescent="0.3">
      <c r="A306" s="38">
        <v>41</v>
      </c>
      <c r="B306" s="16" t="s">
        <v>175</v>
      </c>
      <c r="C306" s="16" t="s">
        <v>176</v>
      </c>
      <c r="D306" s="38">
        <v>5893</v>
      </c>
      <c r="E306" s="38">
        <v>2.1800000000000002</v>
      </c>
      <c r="F306" s="38">
        <v>2.72</v>
      </c>
    </row>
    <row r="307" spans="1:6" ht="15" customHeight="1" x14ac:dyDescent="0.3">
      <c r="A307" s="38">
        <v>42</v>
      </c>
      <c r="B307" s="16" t="s">
        <v>177</v>
      </c>
      <c r="C307" s="16" t="s">
        <v>178</v>
      </c>
      <c r="D307" s="38">
        <v>656</v>
      </c>
      <c r="E307" s="38">
        <v>0.24</v>
      </c>
      <c r="F307" s="38">
        <v>0.3</v>
      </c>
    </row>
    <row r="308" spans="1:6" ht="15" customHeight="1" x14ac:dyDescent="0.3">
      <c r="A308" s="38">
        <v>48</v>
      </c>
      <c r="B308" s="16" t="s">
        <v>187</v>
      </c>
      <c r="C308" s="16" t="s">
        <v>188</v>
      </c>
      <c r="D308" s="38">
        <v>5</v>
      </c>
      <c r="E308" s="38">
        <v>0</v>
      </c>
      <c r="F308" s="38">
        <v>0</v>
      </c>
    </row>
    <row r="309" spans="1:6" ht="15" customHeight="1" x14ac:dyDescent="0.3">
      <c r="A309" s="38">
        <v>53</v>
      </c>
      <c r="B309" s="16" t="s">
        <v>193</v>
      </c>
      <c r="C309" s="16" t="s">
        <v>194</v>
      </c>
      <c r="D309" s="38">
        <v>9</v>
      </c>
      <c r="E309" s="38">
        <v>0</v>
      </c>
      <c r="F309" s="38">
        <v>0</v>
      </c>
    </row>
    <row r="310" spans="1:6" ht="15" customHeight="1" x14ac:dyDescent="0.3">
      <c r="A310" s="38">
        <v>54</v>
      </c>
      <c r="B310" s="16" t="s">
        <v>195</v>
      </c>
      <c r="C310" s="16" t="s">
        <v>196</v>
      </c>
      <c r="D310" s="38">
        <v>19</v>
      </c>
      <c r="E310" s="38">
        <v>0.01</v>
      </c>
      <c r="F310" s="38">
        <v>0.01</v>
      </c>
    </row>
    <row r="311" spans="1:6" ht="15" customHeight="1" x14ac:dyDescent="0.3">
      <c r="A311" s="38">
        <v>57</v>
      </c>
      <c r="B311" s="16" t="s">
        <v>199</v>
      </c>
      <c r="C311" s="16" t="s">
        <v>200</v>
      </c>
      <c r="D311" s="38">
        <v>65</v>
      </c>
      <c r="E311" s="38">
        <v>0.03</v>
      </c>
      <c r="F311" s="38">
        <v>0.04</v>
      </c>
    </row>
    <row r="312" spans="1:6" ht="15" customHeight="1" x14ac:dyDescent="0.3">
      <c r="A312" s="46" t="s">
        <v>201</v>
      </c>
      <c r="B312" s="45" t="s">
        <v>794</v>
      </c>
      <c r="C312" s="46" t="s">
        <v>202</v>
      </c>
      <c r="D312" s="47">
        <f>SUM(D313:D351)</f>
        <v>9553</v>
      </c>
      <c r="E312" s="47">
        <f>SUM(E313:E351)</f>
        <v>3.5600000000000009</v>
      </c>
      <c r="F312" s="47">
        <f>SUM(F313:F351)</f>
        <v>4.41</v>
      </c>
    </row>
    <row r="313" spans="1:6" ht="15" customHeight="1" x14ac:dyDescent="0.3">
      <c r="A313" s="38">
        <v>58</v>
      </c>
      <c r="B313" s="16" t="s">
        <v>203</v>
      </c>
      <c r="C313" s="16" t="s">
        <v>204</v>
      </c>
      <c r="D313" s="38">
        <v>69</v>
      </c>
      <c r="E313" s="38">
        <v>0.03</v>
      </c>
      <c r="F313" s="38">
        <v>0.03</v>
      </c>
    </row>
    <row r="314" spans="1:6" ht="15" customHeight="1" x14ac:dyDescent="0.3">
      <c r="A314" s="38">
        <v>59</v>
      </c>
      <c r="B314" s="16" t="s">
        <v>205</v>
      </c>
      <c r="C314" s="16" t="s">
        <v>206</v>
      </c>
      <c r="D314" s="38">
        <v>6</v>
      </c>
      <c r="E314" s="38">
        <v>0</v>
      </c>
      <c r="F314" s="38">
        <v>0</v>
      </c>
    </row>
    <row r="315" spans="1:6" ht="15" customHeight="1" x14ac:dyDescent="0.3">
      <c r="A315" s="38">
        <v>60</v>
      </c>
      <c r="B315" s="16" t="s">
        <v>207</v>
      </c>
      <c r="C315" s="16" t="s">
        <v>208</v>
      </c>
      <c r="D315" s="38">
        <v>35</v>
      </c>
      <c r="E315" s="38">
        <v>0.01</v>
      </c>
      <c r="F315" s="38">
        <v>0.02</v>
      </c>
    </row>
    <row r="316" spans="1:6" ht="15" customHeight="1" x14ac:dyDescent="0.3">
      <c r="A316" s="38">
        <v>61</v>
      </c>
      <c r="B316" s="16" t="s">
        <v>209</v>
      </c>
      <c r="C316" s="16" t="s">
        <v>210</v>
      </c>
      <c r="D316" s="38">
        <v>286</v>
      </c>
      <c r="E316" s="38">
        <v>0.11</v>
      </c>
      <c r="F316" s="38">
        <v>0.13</v>
      </c>
    </row>
    <row r="317" spans="1:6" ht="15" customHeight="1" x14ac:dyDescent="0.3">
      <c r="A317" s="38">
        <v>62</v>
      </c>
      <c r="B317" s="16" t="s">
        <v>211</v>
      </c>
      <c r="C317" s="16" t="s">
        <v>212</v>
      </c>
      <c r="D317" s="38">
        <v>220</v>
      </c>
      <c r="E317" s="38">
        <v>0.08</v>
      </c>
      <c r="F317" s="38">
        <v>0.1</v>
      </c>
    </row>
    <row r="318" spans="1:6" ht="15" customHeight="1" x14ac:dyDescent="0.3">
      <c r="A318" s="38">
        <v>63</v>
      </c>
      <c r="B318" s="16" t="s">
        <v>213</v>
      </c>
      <c r="C318" s="16" t="s">
        <v>214</v>
      </c>
      <c r="D318" s="38">
        <v>20</v>
      </c>
      <c r="E318" s="38">
        <v>0.01</v>
      </c>
      <c r="F318" s="38">
        <v>0.01</v>
      </c>
    </row>
    <row r="319" spans="1:6" ht="15" customHeight="1" x14ac:dyDescent="0.3">
      <c r="A319" s="38">
        <v>64</v>
      </c>
      <c r="B319" s="16" t="s">
        <v>215</v>
      </c>
      <c r="C319" s="16" t="s">
        <v>216</v>
      </c>
      <c r="D319" s="38">
        <v>49</v>
      </c>
      <c r="E319" s="38">
        <v>0.02</v>
      </c>
      <c r="F319" s="38">
        <v>0.02</v>
      </c>
    </row>
    <row r="320" spans="1:6" ht="15" customHeight="1" x14ac:dyDescent="0.3">
      <c r="A320" s="38">
        <v>65</v>
      </c>
      <c r="B320" s="16" t="s">
        <v>217</v>
      </c>
      <c r="C320" s="16" t="s">
        <v>218</v>
      </c>
      <c r="D320" s="38">
        <v>32</v>
      </c>
      <c r="E320" s="38">
        <v>0.01</v>
      </c>
      <c r="F320" s="38">
        <v>0.01</v>
      </c>
    </row>
    <row r="321" spans="1:6" ht="15" customHeight="1" x14ac:dyDescent="0.3">
      <c r="A321" s="38">
        <v>66</v>
      </c>
      <c r="B321" s="16" t="s">
        <v>219</v>
      </c>
      <c r="C321" s="16" t="s">
        <v>220</v>
      </c>
      <c r="D321" s="38">
        <v>45</v>
      </c>
      <c r="E321" s="38">
        <v>0.02</v>
      </c>
      <c r="F321" s="38">
        <v>0.02</v>
      </c>
    </row>
    <row r="322" spans="1:6" ht="15" customHeight="1" x14ac:dyDescent="0.3">
      <c r="A322" s="38">
        <v>67</v>
      </c>
      <c r="B322" s="16" t="s">
        <v>221</v>
      </c>
      <c r="C322" s="16" t="s">
        <v>222</v>
      </c>
      <c r="D322" s="38">
        <v>338</v>
      </c>
      <c r="E322" s="38">
        <v>0.13</v>
      </c>
      <c r="F322" s="38">
        <v>0.16</v>
      </c>
    </row>
    <row r="323" spans="1:6" ht="15" customHeight="1" x14ac:dyDescent="0.3">
      <c r="A323" s="38">
        <v>68</v>
      </c>
      <c r="B323" s="16" t="s">
        <v>223</v>
      </c>
      <c r="C323" s="16" t="s">
        <v>224</v>
      </c>
      <c r="D323" s="38">
        <v>20</v>
      </c>
      <c r="E323" s="38">
        <v>0.01</v>
      </c>
      <c r="F323" s="38">
        <v>0.01</v>
      </c>
    </row>
    <row r="324" spans="1:6" ht="15" customHeight="1" x14ac:dyDescent="0.3">
      <c r="A324" s="38">
        <v>69</v>
      </c>
      <c r="B324" s="16" t="s">
        <v>225</v>
      </c>
      <c r="C324" s="16" t="s">
        <v>226</v>
      </c>
      <c r="D324" s="38">
        <v>17</v>
      </c>
      <c r="E324" s="38">
        <v>0.01</v>
      </c>
      <c r="F324" s="38">
        <v>0.01</v>
      </c>
    </row>
    <row r="325" spans="1:6" ht="15" customHeight="1" x14ac:dyDescent="0.3">
      <c r="A325" s="38">
        <v>70</v>
      </c>
      <c r="B325" s="16" t="s">
        <v>227</v>
      </c>
      <c r="C325" s="16" t="s">
        <v>228</v>
      </c>
      <c r="D325" s="38">
        <v>145</v>
      </c>
      <c r="E325" s="38">
        <v>0.05</v>
      </c>
      <c r="F325" s="38">
        <v>7.0000000000000007E-2</v>
      </c>
    </row>
    <row r="326" spans="1:6" ht="15" customHeight="1" x14ac:dyDescent="0.3">
      <c r="A326" s="38">
        <v>71</v>
      </c>
      <c r="B326" s="16" t="s">
        <v>229</v>
      </c>
      <c r="C326" s="16" t="s">
        <v>230</v>
      </c>
      <c r="D326" s="38">
        <v>270</v>
      </c>
      <c r="E326" s="38">
        <v>0.1</v>
      </c>
      <c r="F326" s="38">
        <v>0.12</v>
      </c>
    </row>
    <row r="327" spans="1:6" ht="15" customHeight="1" x14ac:dyDescent="0.3">
      <c r="A327" s="38">
        <v>72</v>
      </c>
      <c r="B327" s="16" t="s">
        <v>231</v>
      </c>
      <c r="C327" s="16" t="s">
        <v>232</v>
      </c>
      <c r="D327" s="38">
        <v>41</v>
      </c>
      <c r="E327" s="38">
        <v>0.02</v>
      </c>
      <c r="F327" s="38">
        <v>0.02</v>
      </c>
    </row>
    <row r="328" spans="1:6" ht="15" customHeight="1" x14ac:dyDescent="0.3">
      <c r="A328" s="38">
        <v>73</v>
      </c>
      <c r="B328" s="16" t="s">
        <v>233</v>
      </c>
      <c r="C328" s="16" t="s">
        <v>234</v>
      </c>
      <c r="D328" s="38">
        <v>784</v>
      </c>
      <c r="E328" s="38">
        <v>0.28999999999999998</v>
      </c>
      <c r="F328" s="38">
        <v>0.36</v>
      </c>
    </row>
    <row r="329" spans="1:6" ht="15" customHeight="1" x14ac:dyDescent="0.3">
      <c r="A329" s="38">
        <v>74</v>
      </c>
      <c r="B329" s="16" t="s">
        <v>235</v>
      </c>
      <c r="C329" s="16" t="s">
        <v>236</v>
      </c>
      <c r="D329" s="38">
        <v>57</v>
      </c>
      <c r="E329" s="38">
        <v>0.02</v>
      </c>
      <c r="F329" s="38">
        <v>0.03</v>
      </c>
    </row>
    <row r="330" spans="1:6" ht="15" customHeight="1" x14ac:dyDescent="0.3">
      <c r="A330" s="38">
        <v>75</v>
      </c>
      <c r="B330" s="16" t="s">
        <v>237</v>
      </c>
      <c r="C330" s="16" t="s">
        <v>238</v>
      </c>
      <c r="D330" s="38">
        <v>95</v>
      </c>
      <c r="E330" s="38">
        <v>0.04</v>
      </c>
      <c r="F330" s="38">
        <v>0.04</v>
      </c>
    </row>
    <row r="331" spans="1:6" ht="15" customHeight="1" x14ac:dyDescent="0.3">
      <c r="A331" s="38">
        <v>76</v>
      </c>
      <c r="B331" s="16" t="s">
        <v>239</v>
      </c>
      <c r="C331" s="16" t="s">
        <v>240</v>
      </c>
      <c r="D331" s="38">
        <v>49</v>
      </c>
      <c r="E331" s="38">
        <v>0.02</v>
      </c>
      <c r="F331" s="38">
        <v>0.02</v>
      </c>
    </row>
    <row r="332" spans="1:6" ht="15" customHeight="1" x14ac:dyDescent="0.3">
      <c r="A332" s="38">
        <v>77</v>
      </c>
      <c r="B332" s="16" t="s">
        <v>241</v>
      </c>
      <c r="C332" s="16" t="s">
        <v>242</v>
      </c>
      <c r="D332" s="38">
        <v>252</v>
      </c>
      <c r="E332" s="38">
        <v>0.09</v>
      </c>
      <c r="F332" s="38">
        <v>0.12</v>
      </c>
    </row>
    <row r="333" spans="1:6" ht="15" customHeight="1" x14ac:dyDescent="0.3">
      <c r="A333" s="38">
        <v>78</v>
      </c>
      <c r="B333" s="16" t="s">
        <v>243</v>
      </c>
      <c r="C333" s="16" t="s">
        <v>244</v>
      </c>
      <c r="D333" s="38">
        <v>79</v>
      </c>
      <c r="E333" s="38">
        <v>0.03</v>
      </c>
      <c r="F333" s="38">
        <v>0.04</v>
      </c>
    </row>
    <row r="334" spans="1:6" ht="15" customHeight="1" x14ac:dyDescent="0.3">
      <c r="A334" s="38">
        <v>79</v>
      </c>
      <c r="B334" s="16" t="s">
        <v>245</v>
      </c>
      <c r="C334" s="16" t="s">
        <v>246</v>
      </c>
      <c r="D334" s="38">
        <v>147</v>
      </c>
      <c r="E334" s="38">
        <v>0.05</v>
      </c>
      <c r="F334" s="38">
        <v>7.0000000000000007E-2</v>
      </c>
    </row>
    <row r="335" spans="1:6" ht="15" customHeight="1" x14ac:dyDescent="0.3">
      <c r="A335" s="38">
        <v>80</v>
      </c>
      <c r="B335" s="16" t="s">
        <v>247</v>
      </c>
      <c r="C335" s="16" t="s">
        <v>248</v>
      </c>
      <c r="D335" s="38">
        <v>112</v>
      </c>
      <c r="E335" s="38">
        <v>0.04</v>
      </c>
      <c r="F335" s="38">
        <v>0.05</v>
      </c>
    </row>
    <row r="336" spans="1:6" ht="15" customHeight="1" x14ac:dyDescent="0.3">
      <c r="A336" s="38">
        <v>81</v>
      </c>
      <c r="B336" s="16" t="s">
        <v>249</v>
      </c>
      <c r="C336" s="16" t="s">
        <v>250</v>
      </c>
      <c r="D336" s="38">
        <v>13</v>
      </c>
      <c r="E336" s="38">
        <v>0</v>
      </c>
      <c r="F336" s="38">
        <v>0.01</v>
      </c>
    </row>
    <row r="337" spans="1:6" ht="15" customHeight="1" x14ac:dyDescent="0.3">
      <c r="A337" s="38">
        <v>82</v>
      </c>
      <c r="B337" s="16" t="s">
        <v>251</v>
      </c>
      <c r="C337" s="16" t="s">
        <v>252</v>
      </c>
      <c r="D337" s="38">
        <v>50</v>
      </c>
      <c r="E337" s="38">
        <v>0.02</v>
      </c>
      <c r="F337" s="38">
        <v>0.02</v>
      </c>
    </row>
    <row r="338" spans="1:6" ht="15" customHeight="1" x14ac:dyDescent="0.3">
      <c r="A338" s="38">
        <v>83</v>
      </c>
      <c r="B338" s="16" t="s">
        <v>253</v>
      </c>
      <c r="C338" s="16" t="s">
        <v>254</v>
      </c>
      <c r="D338" s="38">
        <v>4</v>
      </c>
      <c r="E338" s="38">
        <v>0</v>
      </c>
      <c r="F338" s="38">
        <v>0</v>
      </c>
    </row>
    <row r="339" spans="1:6" ht="15" customHeight="1" x14ac:dyDescent="0.3">
      <c r="A339" s="38">
        <v>84</v>
      </c>
      <c r="B339" s="16" t="s">
        <v>255</v>
      </c>
      <c r="C339" s="16" t="s">
        <v>256</v>
      </c>
      <c r="D339" s="38">
        <v>540</v>
      </c>
      <c r="E339" s="38">
        <v>0.2</v>
      </c>
      <c r="F339" s="38">
        <v>0.25</v>
      </c>
    </row>
    <row r="340" spans="1:6" ht="15" customHeight="1" x14ac:dyDescent="0.3">
      <c r="A340" s="38">
        <v>85</v>
      </c>
      <c r="B340" s="16" t="s">
        <v>257</v>
      </c>
      <c r="C340" s="16" t="s">
        <v>258</v>
      </c>
      <c r="D340" s="38">
        <v>42</v>
      </c>
      <c r="E340" s="38">
        <v>0.02</v>
      </c>
      <c r="F340" s="38">
        <v>0.02</v>
      </c>
    </row>
    <row r="341" spans="1:6" ht="15" customHeight="1" x14ac:dyDescent="0.3">
      <c r="A341" s="38">
        <v>86</v>
      </c>
      <c r="B341" s="16" t="s">
        <v>259</v>
      </c>
      <c r="C341" s="16" t="s">
        <v>260</v>
      </c>
      <c r="D341" s="38">
        <v>96</v>
      </c>
      <c r="E341" s="38">
        <v>0.04</v>
      </c>
      <c r="F341" s="38">
        <v>0.04</v>
      </c>
    </row>
    <row r="342" spans="1:6" ht="15" customHeight="1" x14ac:dyDescent="0.3">
      <c r="A342" s="38">
        <v>87</v>
      </c>
      <c r="B342" s="16" t="s">
        <v>261</v>
      </c>
      <c r="C342" s="16" t="s">
        <v>262</v>
      </c>
      <c r="D342" s="38">
        <v>84</v>
      </c>
      <c r="E342" s="38">
        <v>0.03</v>
      </c>
      <c r="F342" s="38">
        <v>0.04</v>
      </c>
    </row>
    <row r="343" spans="1:6" ht="15" customHeight="1" x14ac:dyDescent="0.3">
      <c r="A343" s="38">
        <v>88</v>
      </c>
      <c r="B343" s="16" t="s">
        <v>263</v>
      </c>
      <c r="C343" s="16" t="s">
        <v>264</v>
      </c>
      <c r="D343" s="38">
        <v>41</v>
      </c>
      <c r="E343" s="38">
        <v>0.02</v>
      </c>
      <c r="F343" s="38">
        <v>0.02</v>
      </c>
    </row>
    <row r="344" spans="1:6" ht="15" customHeight="1" x14ac:dyDescent="0.3">
      <c r="A344" s="38">
        <v>89</v>
      </c>
      <c r="B344" s="16" t="s">
        <v>265</v>
      </c>
      <c r="C344" s="16" t="s">
        <v>266</v>
      </c>
      <c r="D344" s="38">
        <v>15</v>
      </c>
      <c r="E344" s="38">
        <v>0.01</v>
      </c>
      <c r="F344" s="38">
        <v>0.01</v>
      </c>
    </row>
    <row r="345" spans="1:6" ht="15" customHeight="1" x14ac:dyDescent="0.3">
      <c r="A345" s="38">
        <v>90</v>
      </c>
      <c r="B345" s="16" t="s">
        <v>267</v>
      </c>
      <c r="C345" s="16" t="s">
        <v>268</v>
      </c>
      <c r="D345" s="38">
        <v>2446</v>
      </c>
      <c r="E345" s="38">
        <v>0.9</v>
      </c>
      <c r="F345" s="38">
        <v>1.1299999999999999</v>
      </c>
    </row>
    <row r="346" spans="1:6" ht="15" customHeight="1" x14ac:dyDescent="0.3">
      <c r="A346" s="38">
        <v>91</v>
      </c>
      <c r="B346" s="16" t="s">
        <v>269</v>
      </c>
      <c r="C346" s="16" t="s">
        <v>270</v>
      </c>
      <c r="D346" s="38">
        <v>265</v>
      </c>
      <c r="E346" s="38">
        <v>0.1</v>
      </c>
      <c r="F346" s="38">
        <v>0.12</v>
      </c>
    </row>
    <row r="347" spans="1:6" ht="15" customHeight="1" x14ac:dyDescent="0.3">
      <c r="A347" s="38">
        <v>92</v>
      </c>
      <c r="B347" s="16" t="s">
        <v>271</v>
      </c>
      <c r="C347" s="16" t="s">
        <v>272</v>
      </c>
      <c r="D347" s="38">
        <v>98</v>
      </c>
      <c r="E347" s="38">
        <v>0.04</v>
      </c>
      <c r="F347" s="38">
        <v>0.05</v>
      </c>
    </row>
    <row r="348" spans="1:6" ht="15" customHeight="1" x14ac:dyDescent="0.3">
      <c r="A348" s="38">
        <v>93</v>
      </c>
      <c r="B348" s="16" t="s">
        <v>273</v>
      </c>
      <c r="C348" s="16" t="s">
        <v>274</v>
      </c>
      <c r="D348" s="38">
        <v>64</v>
      </c>
      <c r="E348" s="38">
        <v>0.02</v>
      </c>
      <c r="F348" s="38">
        <v>0.03</v>
      </c>
    </row>
    <row r="349" spans="1:6" ht="15" customHeight="1" x14ac:dyDescent="0.3">
      <c r="A349" s="38">
        <v>94</v>
      </c>
      <c r="B349" s="16" t="s">
        <v>275</v>
      </c>
      <c r="C349" s="16" t="s">
        <v>276</v>
      </c>
      <c r="D349" s="38">
        <v>56</v>
      </c>
      <c r="E349" s="38">
        <v>0.02</v>
      </c>
      <c r="F349" s="38">
        <v>0.03</v>
      </c>
    </row>
    <row r="350" spans="1:6" ht="15" customHeight="1" x14ac:dyDescent="0.3">
      <c r="A350" s="38">
        <v>95</v>
      </c>
      <c r="B350" s="16" t="s">
        <v>277</v>
      </c>
      <c r="C350" s="16" t="s">
        <v>278</v>
      </c>
      <c r="D350" s="38">
        <v>48</v>
      </c>
      <c r="E350" s="38">
        <v>0.02</v>
      </c>
      <c r="F350" s="38">
        <v>0.02</v>
      </c>
    </row>
    <row r="351" spans="1:6" ht="15" customHeight="1" x14ac:dyDescent="0.3">
      <c r="A351" s="38">
        <v>96</v>
      </c>
      <c r="B351" s="16" t="s">
        <v>279</v>
      </c>
      <c r="C351" s="16" t="s">
        <v>280</v>
      </c>
      <c r="D351" s="38">
        <v>2523</v>
      </c>
      <c r="E351" s="38">
        <v>0.93</v>
      </c>
      <c r="F351" s="38">
        <v>1.1599999999999999</v>
      </c>
    </row>
    <row r="352" spans="1:6" ht="15" customHeight="1" x14ac:dyDescent="0.3">
      <c r="A352" s="46" t="s">
        <v>281</v>
      </c>
      <c r="B352" s="52" t="s">
        <v>795</v>
      </c>
      <c r="C352" s="46" t="s">
        <v>282</v>
      </c>
      <c r="D352" s="47">
        <f>SUM(D353:D356)</f>
        <v>3969</v>
      </c>
      <c r="E352" s="47">
        <f>SUM(E353:E356)</f>
        <v>1.4700000000000002</v>
      </c>
      <c r="F352" s="47">
        <f>SUM(F353:F356)</f>
        <v>1.82</v>
      </c>
    </row>
    <row r="353" spans="1:6" ht="15" customHeight="1" x14ac:dyDescent="0.3">
      <c r="A353" s="38">
        <v>97</v>
      </c>
      <c r="B353" s="16" t="s">
        <v>283</v>
      </c>
      <c r="C353" s="16" t="s">
        <v>284</v>
      </c>
      <c r="D353" s="38">
        <v>2407</v>
      </c>
      <c r="E353" s="38">
        <v>0.89</v>
      </c>
      <c r="F353" s="38">
        <v>1.1100000000000001</v>
      </c>
    </row>
    <row r="354" spans="1:6" ht="15" customHeight="1" x14ac:dyDescent="0.3">
      <c r="A354" s="38">
        <v>98</v>
      </c>
      <c r="B354" s="16" t="s">
        <v>285</v>
      </c>
      <c r="C354" s="16" t="s">
        <v>286</v>
      </c>
      <c r="D354" s="38">
        <v>593</v>
      </c>
      <c r="E354" s="38">
        <v>0.22</v>
      </c>
      <c r="F354" s="38">
        <v>0.27</v>
      </c>
    </row>
    <row r="355" spans="1:6" ht="15" customHeight="1" x14ac:dyDescent="0.3">
      <c r="A355" s="38">
        <v>99</v>
      </c>
      <c r="B355" s="16" t="s">
        <v>287</v>
      </c>
      <c r="C355" s="16" t="s">
        <v>288</v>
      </c>
      <c r="D355" s="38">
        <v>812</v>
      </c>
      <c r="E355" s="38">
        <v>0.3</v>
      </c>
      <c r="F355" s="38">
        <v>0.37</v>
      </c>
    </row>
    <row r="356" spans="1:6" ht="15" customHeight="1" x14ac:dyDescent="0.3">
      <c r="A356" s="38">
        <v>100</v>
      </c>
      <c r="B356" s="16" t="s">
        <v>289</v>
      </c>
      <c r="C356" s="16" t="s">
        <v>290</v>
      </c>
      <c r="D356" s="38">
        <v>157</v>
      </c>
      <c r="E356" s="38">
        <v>0.06</v>
      </c>
      <c r="F356" s="38">
        <v>7.0000000000000007E-2</v>
      </c>
    </row>
    <row r="357" spans="1:6" ht="15" customHeight="1" x14ac:dyDescent="0.3">
      <c r="A357" s="46" t="s">
        <v>291</v>
      </c>
      <c r="B357" s="45" t="s">
        <v>796</v>
      </c>
      <c r="C357" s="46" t="s">
        <v>292</v>
      </c>
      <c r="D357" s="47">
        <f>SUM(D358:D367)</f>
        <v>23738</v>
      </c>
      <c r="E357" s="47">
        <f>SUM(E358:E367)</f>
        <v>8.77</v>
      </c>
      <c r="F357" s="47">
        <f>SUM(F358:F367)</f>
        <v>10.94</v>
      </c>
    </row>
    <row r="358" spans="1:6" ht="15" customHeight="1" x14ac:dyDescent="0.3">
      <c r="A358" s="38">
        <v>101</v>
      </c>
      <c r="B358" s="16" t="s">
        <v>293</v>
      </c>
      <c r="C358" s="16" t="s">
        <v>294</v>
      </c>
      <c r="D358" s="38">
        <v>246</v>
      </c>
      <c r="E358" s="38">
        <v>0.09</v>
      </c>
      <c r="F358" s="38">
        <v>0.11</v>
      </c>
    </row>
    <row r="359" spans="1:6" ht="15" customHeight="1" x14ac:dyDescent="0.3">
      <c r="A359" s="38">
        <v>102</v>
      </c>
      <c r="B359" s="16" t="s">
        <v>295</v>
      </c>
      <c r="C359" s="16" t="s">
        <v>296</v>
      </c>
      <c r="D359" s="38">
        <v>262</v>
      </c>
      <c r="E359" s="38">
        <v>0.1</v>
      </c>
      <c r="F359" s="38">
        <v>0.12</v>
      </c>
    </row>
    <row r="360" spans="1:6" ht="15" customHeight="1" x14ac:dyDescent="0.3">
      <c r="A360" s="38">
        <v>103</v>
      </c>
      <c r="B360" s="16" t="s">
        <v>297</v>
      </c>
      <c r="C360" s="16" t="s">
        <v>298</v>
      </c>
      <c r="D360" s="38">
        <v>6311</v>
      </c>
      <c r="E360" s="38">
        <v>2.33</v>
      </c>
      <c r="F360" s="38">
        <v>2.91</v>
      </c>
    </row>
    <row r="361" spans="1:6" ht="15" customHeight="1" x14ac:dyDescent="0.3">
      <c r="A361" s="38">
        <v>104</v>
      </c>
      <c r="B361" s="16" t="s">
        <v>299</v>
      </c>
      <c r="C361" s="16" t="s">
        <v>300</v>
      </c>
      <c r="D361" s="38">
        <v>5531</v>
      </c>
      <c r="E361" s="38">
        <v>2.0499999999999998</v>
      </c>
      <c r="F361" s="38">
        <v>2.5499999999999998</v>
      </c>
    </row>
    <row r="362" spans="1:6" ht="15" customHeight="1" x14ac:dyDescent="0.3">
      <c r="A362" s="38">
        <v>105</v>
      </c>
      <c r="B362" s="16" t="s">
        <v>301</v>
      </c>
      <c r="C362" s="16" t="s">
        <v>302</v>
      </c>
      <c r="D362" s="38">
        <v>58</v>
      </c>
      <c r="E362" s="38">
        <v>0.02</v>
      </c>
      <c r="F362" s="38">
        <v>0.03</v>
      </c>
    </row>
    <row r="363" spans="1:6" ht="15" customHeight="1" x14ac:dyDescent="0.3">
      <c r="A363" s="38">
        <v>106</v>
      </c>
      <c r="B363" s="16" t="s">
        <v>303</v>
      </c>
      <c r="C363" s="16" t="s">
        <v>304</v>
      </c>
      <c r="D363" s="38">
        <v>1282</v>
      </c>
      <c r="E363" s="38">
        <v>0.47</v>
      </c>
      <c r="F363" s="38">
        <v>0.59</v>
      </c>
    </row>
    <row r="364" spans="1:6" ht="15" customHeight="1" x14ac:dyDescent="0.3">
      <c r="A364" s="38">
        <v>107</v>
      </c>
      <c r="B364" s="16" t="s">
        <v>305</v>
      </c>
      <c r="C364" s="16" t="s">
        <v>306</v>
      </c>
      <c r="D364" s="38">
        <v>11</v>
      </c>
      <c r="E364" s="38">
        <v>0</v>
      </c>
      <c r="F364" s="38">
        <v>0.01</v>
      </c>
    </row>
    <row r="365" spans="1:6" ht="15" customHeight="1" x14ac:dyDescent="0.3">
      <c r="A365" s="38">
        <v>109</v>
      </c>
      <c r="B365" s="16" t="s">
        <v>309</v>
      </c>
      <c r="C365" s="16" t="s">
        <v>310</v>
      </c>
      <c r="D365" s="38">
        <v>2233</v>
      </c>
      <c r="E365" s="38">
        <v>0.83</v>
      </c>
      <c r="F365" s="38">
        <v>1.03</v>
      </c>
    </row>
    <row r="366" spans="1:6" ht="15" customHeight="1" x14ac:dyDescent="0.3">
      <c r="A366" s="38">
        <v>110</v>
      </c>
      <c r="B366" s="16" t="s">
        <v>311</v>
      </c>
      <c r="C366" s="16" t="s">
        <v>312</v>
      </c>
      <c r="D366" s="38">
        <v>7</v>
      </c>
      <c r="E366" s="38">
        <v>0</v>
      </c>
      <c r="F366" s="38">
        <v>0</v>
      </c>
    </row>
    <row r="367" spans="1:6" ht="15" customHeight="1" x14ac:dyDescent="0.3">
      <c r="A367" s="38">
        <v>111</v>
      </c>
      <c r="B367" s="16" t="s">
        <v>313</v>
      </c>
      <c r="C367" s="16" t="s">
        <v>314</v>
      </c>
      <c r="D367" s="38">
        <v>7797</v>
      </c>
      <c r="E367" s="38">
        <v>2.88</v>
      </c>
      <c r="F367" s="38">
        <v>3.59</v>
      </c>
    </row>
    <row r="368" spans="1:6" ht="15" customHeight="1" x14ac:dyDescent="0.3">
      <c r="A368" s="46" t="s">
        <v>315</v>
      </c>
      <c r="B368" s="45" t="s">
        <v>797</v>
      </c>
      <c r="C368" s="46" t="s">
        <v>316</v>
      </c>
      <c r="D368" s="47">
        <f>SUM(D369:D376)</f>
        <v>9856</v>
      </c>
      <c r="E368" s="47">
        <f>SUM(E369:E376)</f>
        <v>3.64</v>
      </c>
      <c r="F368" s="47">
        <f>SUM(F369:F376)</f>
        <v>4.5400000000000009</v>
      </c>
    </row>
    <row r="369" spans="1:6" ht="15" customHeight="1" x14ac:dyDescent="0.3">
      <c r="A369" s="38">
        <v>112</v>
      </c>
      <c r="B369" s="16" t="s">
        <v>317</v>
      </c>
      <c r="C369" s="16" t="s">
        <v>318</v>
      </c>
      <c r="D369" s="38">
        <v>399</v>
      </c>
      <c r="E369" s="38">
        <v>0.15</v>
      </c>
      <c r="F369" s="38">
        <v>0.18</v>
      </c>
    </row>
    <row r="370" spans="1:6" ht="15" customHeight="1" x14ac:dyDescent="0.3">
      <c r="A370" s="38">
        <v>113</v>
      </c>
      <c r="B370" s="16" t="s">
        <v>319</v>
      </c>
      <c r="C370" s="16" t="s">
        <v>320</v>
      </c>
      <c r="D370" s="38">
        <v>278</v>
      </c>
      <c r="E370" s="38">
        <v>0.1</v>
      </c>
      <c r="F370" s="38">
        <v>0.13</v>
      </c>
    </row>
    <row r="371" spans="1:6" ht="15" customHeight="1" x14ac:dyDescent="0.3">
      <c r="A371" s="38">
        <v>114</v>
      </c>
      <c r="B371" s="16" t="s">
        <v>321</v>
      </c>
      <c r="C371" s="16" t="s">
        <v>322</v>
      </c>
      <c r="D371" s="38">
        <v>217</v>
      </c>
      <c r="E371" s="38">
        <v>0.08</v>
      </c>
      <c r="F371" s="38">
        <v>0.1</v>
      </c>
    </row>
    <row r="372" spans="1:6" ht="15" customHeight="1" x14ac:dyDescent="0.3">
      <c r="A372" s="38">
        <v>115</v>
      </c>
      <c r="B372" s="16" t="s">
        <v>323</v>
      </c>
      <c r="C372" s="16" t="s">
        <v>324</v>
      </c>
      <c r="D372" s="38">
        <v>577</v>
      </c>
      <c r="E372" s="38">
        <v>0.21</v>
      </c>
      <c r="F372" s="38">
        <v>0.27</v>
      </c>
    </row>
    <row r="373" spans="1:6" ht="15" customHeight="1" x14ac:dyDescent="0.3">
      <c r="A373" s="38">
        <v>116</v>
      </c>
      <c r="B373" s="16" t="s">
        <v>325</v>
      </c>
      <c r="C373" s="16" t="s">
        <v>326</v>
      </c>
      <c r="D373" s="38">
        <v>3193</v>
      </c>
      <c r="E373" s="38">
        <v>1.18</v>
      </c>
      <c r="F373" s="38">
        <v>1.47</v>
      </c>
    </row>
    <row r="374" spans="1:6" ht="15" customHeight="1" x14ac:dyDescent="0.3">
      <c r="A374" s="38">
        <v>117</v>
      </c>
      <c r="B374" s="16" t="s">
        <v>327</v>
      </c>
      <c r="C374" s="16" t="s">
        <v>328</v>
      </c>
      <c r="D374" s="38">
        <v>3996</v>
      </c>
      <c r="E374" s="38">
        <v>1.48</v>
      </c>
      <c r="F374" s="38">
        <v>1.84</v>
      </c>
    </row>
    <row r="375" spans="1:6" ht="15" customHeight="1" x14ac:dyDescent="0.3">
      <c r="A375" s="38">
        <v>118</v>
      </c>
      <c r="B375" s="16" t="s">
        <v>329</v>
      </c>
      <c r="C375" s="16" t="s">
        <v>330</v>
      </c>
      <c r="D375" s="38">
        <v>64</v>
      </c>
      <c r="E375" s="38">
        <v>0.02</v>
      </c>
      <c r="F375" s="38">
        <v>0.03</v>
      </c>
    </row>
    <row r="376" spans="1:6" ht="15" customHeight="1" x14ac:dyDescent="0.3">
      <c r="A376" s="38">
        <v>119</v>
      </c>
      <c r="B376" s="16" t="s">
        <v>331</v>
      </c>
      <c r="C376" s="16" t="s">
        <v>332</v>
      </c>
      <c r="D376" s="38">
        <v>1132</v>
      </c>
      <c r="E376" s="38">
        <v>0.42</v>
      </c>
      <c r="F376" s="38">
        <v>0.52</v>
      </c>
    </row>
    <row r="377" spans="1:6" ht="15" customHeight="1" x14ac:dyDescent="0.3">
      <c r="A377" s="46" t="s">
        <v>333</v>
      </c>
      <c r="B377" s="45" t="s">
        <v>798</v>
      </c>
      <c r="C377" s="46" t="s">
        <v>334</v>
      </c>
      <c r="D377" s="47">
        <f>SUM(D378:D387)</f>
        <v>5557</v>
      </c>
      <c r="E377" s="47">
        <f>SUM(E378:E387)</f>
        <v>2.0700000000000003</v>
      </c>
      <c r="F377" s="47">
        <f>SUM(F378:F387)</f>
        <v>2.5499999999999998</v>
      </c>
    </row>
    <row r="378" spans="1:6" ht="15" customHeight="1" x14ac:dyDescent="0.3">
      <c r="A378" s="38">
        <v>120</v>
      </c>
      <c r="B378" s="16" t="s">
        <v>335</v>
      </c>
      <c r="C378" s="16" t="s">
        <v>336</v>
      </c>
      <c r="D378" s="38">
        <v>16</v>
      </c>
      <c r="E378" s="38">
        <v>0.01</v>
      </c>
      <c r="F378" s="38">
        <v>0.01</v>
      </c>
    </row>
    <row r="379" spans="1:6" ht="15" customHeight="1" x14ac:dyDescent="0.3">
      <c r="A379" s="38">
        <v>121</v>
      </c>
      <c r="B379" s="16" t="s">
        <v>337</v>
      </c>
      <c r="C379" s="16" t="s">
        <v>338</v>
      </c>
      <c r="D379" s="38">
        <v>233</v>
      </c>
      <c r="E379" s="38">
        <v>0.09</v>
      </c>
      <c r="F379" s="38">
        <v>0.11</v>
      </c>
    </row>
    <row r="380" spans="1:6" ht="15" customHeight="1" x14ac:dyDescent="0.3">
      <c r="A380" s="38">
        <v>122</v>
      </c>
      <c r="B380" s="16" t="s">
        <v>339</v>
      </c>
      <c r="C380" s="16" t="s">
        <v>340</v>
      </c>
      <c r="D380" s="38">
        <v>204</v>
      </c>
      <c r="E380" s="38">
        <v>0.08</v>
      </c>
      <c r="F380" s="38">
        <v>0.09</v>
      </c>
    </row>
    <row r="381" spans="1:6" ht="15" customHeight="1" x14ac:dyDescent="0.3">
      <c r="A381" s="38">
        <v>123</v>
      </c>
      <c r="B381" s="16" t="s">
        <v>341</v>
      </c>
      <c r="C381" s="16" t="s">
        <v>342</v>
      </c>
      <c r="D381" s="38">
        <v>242</v>
      </c>
      <c r="E381" s="38">
        <v>0.09</v>
      </c>
      <c r="F381" s="38">
        <v>0.11</v>
      </c>
    </row>
    <row r="382" spans="1:6" ht="15" customHeight="1" x14ac:dyDescent="0.3">
      <c r="A382" s="38">
        <v>124</v>
      </c>
      <c r="B382" s="16" t="s">
        <v>343</v>
      </c>
      <c r="C382" s="16" t="s">
        <v>344</v>
      </c>
      <c r="D382" s="38">
        <v>542</v>
      </c>
      <c r="E382" s="38">
        <v>0.2</v>
      </c>
      <c r="F382" s="38">
        <v>0.25</v>
      </c>
    </row>
    <row r="383" spans="1:6" ht="15" customHeight="1" x14ac:dyDescent="0.3">
      <c r="A383" s="38">
        <v>125</v>
      </c>
      <c r="B383" s="16" t="s">
        <v>345</v>
      </c>
      <c r="C383" s="16" t="s">
        <v>346</v>
      </c>
      <c r="D383" s="38">
        <v>1631</v>
      </c>
      <c r="E383" s="38">
        <v>0.6</v>
      </c>
      <c r="F383" s="38">
        <v>0.75</v>
      </c>
    </row>
    <row r="384" spans="1:6" ht="15" customHeight="1" x14ac:dyDescent="0.3">
      <c r="A384" s="38">
        <v>126</v>
      </c>
      <c r="B384" s="16" t="s">
        <v>347</v>
      </c>
      <c r="C384" s="16" t="s">
        <v>348</v>
      </c>
      <c r="D384" s="38">
        <v>178</v>
      </c>
      <c r="E384" s="38">
        <v>7.0000000000000007E-2</v>
      </c>
      <c r="F384" s="38">
        <v>0.08</v>
      </c>
    </row>
    <row r="385" spans="1:6" ht="15" customHeight="1" x14ac:dyDescent="0.3">
      <c r="A385" s="38">
        <v>127</v>
      </c>
      <c r="B385" s="16" t="s">
        <v>349</v>
      </c>
      <c r="C385" s="16" t="s">
        <v>350</v>
      </c>
      <c r="D385" s="38">
        <v>986</v>
      </c>
      <c r="E385" s="38">
        <v>0.36</v>
      </c>
      <c r="F385" s="38">
        <v>0.45</v>
      </c>
    </row>
    <row r="386" spans="1:6" ht="15" customHeight="1" x14ac:dyDescent="0.3">
      <c r="A386" s="38">
        <v>128</v>
      </c>
      <c r="B386" s="16" t="s">
        <v>351</v>
      </c>
      <c r="C386" s="16" t="s">
        <v>352</v>
      </c>
      <c r="D386" s="38">
        <v>322</v>
      </c>
      <c r="E386" s="38">
        <v>0.12</v>
      </c>
      <c r="F386" s="38">
        <v>0.15</v>
      </c>
    </row>
    <row r="387" spans="1:6" ht="15" customHeight="1" x14ac:dyDescent="0.3">
      <c r="A387" s="38">
        <v>129</v>
      </c>
      <c r="B387" s="16" t="s">
        <v>353</v>
      </c>
      <c r="C387" s="16" t="s">
        <v>354</v>
      </c>
      <c r="D387" s="38">
        <v>1203</v>
      </c>
      <c r="E387" s="38">
        <v>0.45</v>
      </c>
      <c r="F387" s="38">
        <v>0.55000000000000004</v>
      </c>
    </row>
    <row r="388" spans="1:6" ht="15" customHeight="1" x14ac:dyDescent="0.3">
      <c r="A388" s="46" t="s">
        <v>355</v>
      </c>
      <c r="B388" s="45" t="s">
        <v>799</v>
      </c>
      <c r="C388" s="46" t="s">
        <v>356</v>
      </c>
      <c r="D388" s="47">
        <f>SUM(D389:D398)</f>
        <v>9627</v>
      </c>
      <c r="E388" s="47">
        <f>SUM(E389:E398)</f>
        <v>3.5599999999999996</v>
      </c>
      <c r="F388" s="47">
        <f>SUM(F389:F398)</f>
        <v>4.4300000000000006</v>
      </c>
    </row>
    <row r="389" spans="1:6" ht="15" customHeight="1" x14ac:dyDescent="0.3">
      <c r="A389" s="38">
        <v>130</v>
      </c>
      <c r="B389" s="16" t="s">
        <v>357</v>
      </c>
      <c r="C389" s="16" t="s">
        <v>358</v>
      </c>
      <c r="D389" s="38">
        <v>428</v>
      </c>
      <c r="E389" s="38">
        <v>0.16</v>
      </c>
      <c r="F389" s="38">
        <v>0.2</v>
      </c>
    </row>
    <row r="390" spans="1:6" ht="15" customHeight="1" x14ac:dyDescent="0.3">
      <c r="A390" s="38">
        <v>131</v>
      </c>
      <c r="B390" s="16" t="s">
        <v>359</v>
      </c>
      <c r="C390" s="16" t="s">
        <v>360</v>
      </c>
      <c r="D390" s="38">
        <v>719</v>
      </c>
      <c r="E390" s="38">
        <v>0.27</v>
      </c>
      <c r="F390" s="38">
        <v>0.33</v>
      </c>
    </row>
    <row r="391" spans="1:6" ht="15" customHeight="1" x14ac:dyDescent="0.3">
      <c r="A391" s="38">
        <v>132</v>
      </c>
      <c r="B391" s="16" t="s">
        <v>361</v>
      </c>
      <c r="C391" s="16" t="s">
        <v>362</v>
      </c>
      <c r="D391" s="38">
        <v>94</v>
      </c>
      <c r="E391" s="38">
        <v>0.03</v>
      </c>
      <c r="F391" s="38">
        <v>0.04</v>
      </c>
    </row>
    <row r="392" spans="1:6" ht="15" customHeight="1" x14ac:dyDescent="0.3">
      <c r="A392" s="38">
        <v>133</v>
      </c>
      <c r="B392" s="16" t="s">
        <v>363</v>
      </c>
      <c r="C392" s="16" t="s">
        <v>364</v>
      </c>
      <c r="D392" s="38">
        <v>1667</v>
      </c>
      <c r="E392" s="38">
        <v>0.62</v>
      </c>
      <c r="F392" s="38">
        <v>0.77</v>
      </c>
    </row>
    <row r="393" spans="1:6" ht="15" customHeight="1" x14ac:dyDescent="0.3">
      <c r="A393" s="38">
        <v>134</v>
      </c>
      <c r="B393" s="16" t="s">
        <v>365</v>
      </c>
      <c r="C393" s="16" t="s">
        <v>366</v>
      </c>
      <c r="D393" s="38">
        <v>61</v>
      </c>
      <c r="E393" s="38">
        <v>0.02</v>
      </c>
      <c r="F393" s="38">
        <v>0.03</v>
      </c>
    </row>
    <row r="394" spans="1:6" ht="15" customHeight="1" x14ac:dyDescent="0.3">
      <c r="A394" s="38">
        <v>135</v>
      </c>
      <c r="B394" s="16" t="s">
        <v>367</v>
      </c>
      <c r="C394" s="16" t="s">
        <v>368</v>
      </c>
      <c r="D394" s="38">
        <v>1222</v>
      </c>
      <c r="E394" s="38">
        <v>0.45</v>
      </c>
      <c r="F394" s="38">
        <v>0.56000000000000005</v>
      </c>
    </row>
    <row r="395" spans="1:6" ht="15" customHeight="1" x14ac:dyDescent="0.3">
      <c r="A395" s="38">
        <v>136</v>
      </c>
      <c r="B395" s="16" t="s">
        <v>369</v>
      </c>
      <c r="C395" s="16" t="s">
        <v>370</v>
      </c>
      <c r="D395" s="38">
        <v>92</v>
      </c>
      <c r="E395" s="38">
        <v>0.03</v>
      </c>
      <c r="F395" s="38">
        <v>0.04</v>
      </c>
    </row>
    <row r="396" spans="1:6" ht="15" customHeight="1" x14ac:dyDescent="0.3">
      <c r="A396" s="38">
        <v>137</v>
      </c>
      <c r="B396" s="16" t="s">
        <v>371</v>
      </c>
      <c r="C396" s="16" t="s">
        <v>372</v>
      </c>
      <c r="D396" s="38">
        <v>2934</v>
      </c>
      <c r="E396" s="38">
        <v>1.0900000000000001</v>
      </c>
      <c r="F396" s="38">
        <v>1.35</v>
      </c>
    </row>
    <row r="397" spans="1:6" ht="15" customHeight="1" x14ac:dyDescent="0.3">
      <c r="A397" s="38">
        <v>138</v>
      </c>
      <c r="B397" s="16" t="s">
        <v>373</v>
      </c>
      <c r="C397" s="16" t="s">
        <v>374</v>
      </c>
      <c r="D397" s="38">
        <v>88</v>
      </c>
      <c r="E397" s="38">
        <v>0.03</v>
      </c>
      <c r="F397" s="38">
        <v>0.04</v>
      </c>
    </row>
    <row r="398" spans="1:6" ht="15" customHeight="1" x14ac:dyDescent="0.3">
      <c r="A398" s="38">
        <v>139</v>
      </c>
      <c r="B398" s="16" t="s">
        <v>375</v>
      </c>
      <c r="C398" s="16" t="s">
        <v>376</v>
      </c>
      <c r="D398" s="38">
        <v>2322</v>
      </c>
      <c r="E398" s="38">
        <v>0.86</v>
      </c>
      <c r="F398" s="38">
        <v>1.07</v>
      </c>
    </row>
    <row r="399" spans="1:6" ht="15" customHeight="1" x14ac:dyDescent="0.3">
      <c r="A399" s="46" t="s">
        <v>377</v>
      </c>
      <c r="B399" s="45" t="s">
        <v>800</v>
      </c>
      <c r="C399" s="46" t="s">
        <v>378</v>
      </c>
      <c r="D399" s="47">
        <f>SUM(D400:D402)</f>
        <v>6530</v>
      </c>
      <c r="E399" s="47">
        <f>SUM(E400:E402)</f>
        <v>2.41</v>
      </c>
      <c r="F399" s="47">
        <f>SUM(F400:F402)</f>
        <v>3.01</v>
      </c>
    </row>
    <row r="400" spans="1:6" ht="15" customHeight="1" x14ac:dyDescent="0.3">
      <c r="A400" s="38">
        <v>140</v>
      </c>
      <c r="B400" s="16" t="s">
        <v>379</v>
      </c>
      <c r="C400" s="16" t="s">
        <v>380</v>
      </c>
      <c r="D400" s="38">
        <v>1010</v>
      </c>
      <c r="E400" s="38">
        <v>0.37</v>
      </c>
      <c r="F400" s="38">
        <v>0.47</v>
      </c>
    </row>
    <row r="401" spans="1:6" ht="15" customHeight="1" x14ac:dyDescent="0.3">
      <c r="A401" s="38">
        <v>141</v>
      </c>
      <c r="B401" s="16" t="s">
        <v>381</v>
      </c>
      <c r="C401" s="16" t="s">
        <v>382</v>
      </c>
      <c r="D401" s="38">
        <v>1064</v>
      </c>
      <c r="E401" s="38">
        <v>0.39</v>
      </c>
      <c r="F401" s="38">
        <v>0.49</v>
      </c>
    </row>
    <row r="402" spans="1:6" ht="15" customHeight="1" x14ac:dyDescent="0.3">
      <c r="A402" s="38">
        <v>142</v>
      </c>
      <c r="B402" s="16" t="s">
        <v>383</v>
      </c>
      <c r="C402" s="16" t="s">
        <v>384</v>
      </c>
      <c r="D402" s="38">
        <v>4456</v>
      </c>
      <c r="E402" s="38">
        <v>1.65</v>
      </c>
      <c r="F402" s="38">
        <v>2.0499999999999998</v>
      </c>
    </row>
    <row r="403" spans="1:6" ht="15" customHeight="1" x14ac:dyDescent="0.3">
      <c r="A403" s="46" t="s">
        <v>385</v>
      </c>
      <c r="B403" s="45" t="s">
        <v>801</v>
      </c>
      <c r="C403" s="46" t="s">
        <v>386</v>
      </c>
      <c r="D403" s="47">
        <f>SUM(D404:D425)</f>
        <v>38145</v>
      </c>
      <c r="E403" s="47">
        <f>SUM(E404:E425)</f>
        <v>14.110000000000001</v>
      </c>
      <c r="F403" s="47">
        <f>SUM(F404:F425)</f>
        <v>17.579999999999995</v>
      </c>
    </row>
    <row r="404" spans="1:6" ht="15" customHeight="1" x14ac:dyDescent="0.3">
      <c r="A404" s="38">
        <v>143</v>
      </c>
      <c r="B404" s="16" t="s">
        <v>387</v>
      </c>
      <c r="C404" s="16" t="s">
        <v>388</v>
      </c>
      <c r="D404" s="38">
        <v>61</v>
      </c>
      <c r="E404" s="38">
        <v>0.02</v>
      </c>
      <c r="F404" s="38">
        <v>0.03</v>
      </c>
    </row>
    <row r="405" spans="1:6" ht="15" customHeight="1" x14ac:dyDescent="0.3">
      <c r="A405" s="38">
        <v>144</v>
      </c>
      <c r="B405" s="16" t="s">
        <v>389</v>
      </c>
      <c r="C405" s="16" t="s">
        <v>390</v>
      </c>
      <c r="D405" s="38">
        <v>76</v>
      </c>
      <c r="E405" s="38">
        <v>0.03</v>
      </c>
      <c r="F405" s="38">
        <v>0.04</v>
      </c>
    </row>
    <row r="406" spans="1:6" ht="15" customHeight="1" x14ac:dyDescent="0.3">
      <c r="A406" s="38">
        <v>145</v>
      </c>
      <c r="B406" s="16" t="s">
        <v>391</v>
      </c>
      <c r="C406" s="16" t="s">
        <v>392</v>
      </c>
      <c r="D406" s="38">
        <v>21630</v>
      </c>
      <c r="E406" s="38">
        <v>8</v>
      </c>
      <c r="F406" s="38">
        <v>9.9700000000000006</v>
      </c>
    </row>
    <row r="407" spans="1:6" ht="15" customHeight="1" x14ac:dyDescent="0.3">
      <c r="A407" s="38">
        <v>146</v>
      </c>
      <c r="B407" s="16" t="s">
        <v>393</v>
      </c>
      <c r="C407" s="16" t="s">
        <v>394</v>
      </c>
      <c r="D407" s="38">
        <v>711</v>
      </c>
      <c r="E407" s="38">
        <v>0.26</v>
      </c>
      <c r="F407" s="38">
        <v>0.33</v>
      </c>
    </row>
    <row r="408" spans="1:6" ht="15" customHeight="1" x14ac:dyDescent="0.3">
      <c r="A408" s="38">
        <v>147</v>
      </c>
      <c r="B408" s="16" t="s">
        <v>395</v>
      </c>
      <c r="C408" s="16" t="s">
        <v>396</v>
      </c>
      <c r="D408" s="38">
        <v>810</v>
      </c>
      <c r="E408" s="38">
        <v>0.3</v>
      </c>
      <c r="F408" s="38">
        <v>0.37</v>
      </c>
    </row>
    <row r="409" spans="1:6" ht="15" customHeight="1" x14ac:dyDescent="0.3">
      <c r="A409" s="38">
        <v>148</v>
      </c>
      <c r="B409" s="16" t="s">
        <v>397</v>
      </c>
      <c r="C409" s="16" t="s">
        <v>398</v>
      </c>
      <c r="D409" s="38">
        <v>1975</v>
      </c>
      <c r="E409" s="38">
        <v>0.73</v>
      </c>
      <c r="F409" s="38">
        <v>0.91</v>
      </c>
    </row>
    <row r="410" spans="1:6" ht="15" customHeight="1" x14ac:dyDescent="0.3">
      <c r="A410" s="38">
        <v>149</v>
      </c>
      <c r="B410" s="16" t="s">
        <v>399</v>
      </c>
      <c r="C410" s="16" t="s">
        <v>400</v>
      </c>
      <c r="D410" s="38">
        <v>170</v>
      </c>
      <c r="E410" s="38">
        <v>0.06</v>
      </c>
      <c r="F410" s="38">
        <v>0.08</v>
      </c>
    </row>
    <row r="411" spans="1:6" ht="15" customHeight="1" x14ac:dyDescent="0.3">
      <c r="A411" s="38">
        <v>150</v>
      </c>
      <c r="B411" s="16" t="s">
        <v>401</v>
      </c>
      <c r="C411" s="16" t="s">
        <v>402</v>
      </c>
      <c r="D411" s="38">
        <v>3222</v>
      </c>
      <c r="E411" s="38">
        <v>1.19</v>
      </c>
      <c r="F411" s="38">
        <v>1.48</v>
      </c>
    </row>
    <row r="412" spans="1:6" ht="15" customHeight="1" x14ac:dyDescent="0.3">
      <c r="A412" s="38">
        <v>151</v>
      </c>
      <c r="B412" s="16" t="s">
        <v>403</v>
      </c>
      <c r="C412" s="16" t="s">
        <v>404</v>
      </c>
      <c r="D412" s="38">
        <v>574</v>
      </c>
      <c r="E412" s="38">
        <v>0.21</v>
      </c>
      <c r="F412" s="38">
        <v>0.26</v>
      </c>
    </row>
    <row r="413" spans="1:6" ht="15" customHeight="1" x14ac:dyDescent="0.3">
      <c r="A413" s="38">
        <v>152</v>
      </c>
      <c r="B413" s="16" t="s">
        <v>405</v>
      </c>
      <c r="C413" s="16" t="s">
        <v>406</v>
      </c>
      <c r="D413" s="38">
        <v>2749</v>
      </c>
      <c r="E413" s="38">
        <v>1.02</v>
      </c>
      <c r="F413" s="38">
        <v>1.27</v>
      </c>
    </row>
    <row r="414" spans="1:6" ht="15" customHeight="1" x14ac:dyDescent="0.3">
      <c r="A414" s="38">
        <v>153</v>
      </c>
      <c r="B414" s="16" t="s">
        <v>407</v>
      </c>
      <c r="C414" s="16" t="s">
        <v>408</v>
      </c>
      <c r="D414" s="38">
        <v>53</v>
      </c>
      <c r="E414" s="38">
        <v>0.02</v>
      </c>
      <c r="F414" s="38">
        <v>0.02</v>
      </c>
    </row>
    <row r="415" spans="1:6" ht="15" customHeight="1" x14ac:dyDescent="0.3">
      <c r="A415" s="38">
        <v>154</v>
      </c>
      <c r="B415" s="16" t="s">
        <v>409</v>
      </c>
      <c r="C415" s="16" t="s">
        <v>410</v>
      </c>
      <c r="D415" s="38">
        <v>662</v>
      </c>
      <c r="E415" s="38">
        <v>0.24</v>
      </c>
      <c r="F415" s="38">
        <v>0.31</v>
      </c>
    </row>
    <row r="416" spans="1:6" ht="15" customHeight="1" x14ac:dyDescent="0.3">
      <c r="A416" s="38">
        <v>155</v>
      </c>
      <c r="B416" s="16" t="s">
        <v>411</v>
      </c>
      <c r="C416" s="16" t="s">
        <v>412</v>
      </c>
      <c r="D416" s="38">
        <v>15</v>
      </c>
      <c r="E416" s="38">
        <v>0.01</v>
      </c>
      <c r="F416" s="38">
        <v>0.01</v>
      </c>
    </row>
    <row r="417" spans="1:6" ht="15" customHeight="1" x14ac:dyDescent="0.3">
      <c r="A417" s="38">
        <v>156</v>
      </c>
      <c r="B417" s="16" t="s">
        <v>413</v>
      </c>
      <c r="C417" s="16" t="s">
        <v>414</v>
      </c>
      <c r="D417" s="38">
        <v>841</v>
      </c>
      <c r="E417" s="38">
        <v>0.31</v>
      </c>
      <c r="F417" s="38">
        <v>0.39</v>
      </c>
    </row>
    <row r="418" spans="1:6" ht="15" customHeight="1" x14ac:dyDescent="0.3">
      <c r="A418" s="38">
        <v>157</v>
      </c>
      <c r="B418" s="16" t="s">
        <v>415</v>
      </c>
      <c r="C418" s="16" t="s">
        <v>416</v>
      </c>
      <c r="D418" s="38">
        <v>401</v>
      </c>
      <c r="E418" s="38">
        <v>0.15</v>
      </c>
      <c r="F418" s="38">
        <v>0.18</v>
      </c>
    </row>
    <row r="419" spans="1:6" ht="15" customHeight="1" x14ac:dyDescent="0.3">
      <c r="A419" s="38">
        <v>158</v>
      </c>
      <c r="B419" s="16" t="s">
        <v>417</v>
      </c>
      <c r="C419" s="16" t="s">
        <v>418</v>
      </c>
      <c r="D419" s="38">
        <v>34</v>
      </c>
      <c r="E419" s="38">
        <v>0.01</v>
      </c>
      <c r="F419" s="38">
        <v>0.02</v>
      </c>
    </row>
    <row r="420" spans="1:6" ht="15" customHeight="1" x14ac:dyDescent="0.3">
      <c r="A420" s="38">
        <v>159</v>
      </c>
      <c r="B420" s="16" t="s">
        <v>419</v>
      </c>
      <c r="C420" s="16" t="s">
        <v>420</v>
      </c>
      <c r="D420" s="38">
        <v>72</v>
      </c>
      <c r="E420" s="38">
        <v>0.03</v>
      </c>
      <c r="F420" s="38">
        <v>0.03</v>
      </c>
    </row>
    <row r="421" spans="1:6" ht="15" customHeight="1" x14ac:dyDescent="0.3">
      <c r="A421" s="38">
        <v>160</v>
      </c>
      <c r="B421" s="16" t="s">
        <v>421</v>
      </c>
      <c r="C421" s="16" t="s">
        <v>422</v>
      </c>
      <c r="D421" s="38">
        <v>381</v>
      </c>
      <c r="E421" s="38">
        <v>0.14000000000000001</v>
      </c>
      <c r="F421" s="38">
        <v>0.18</v>
      </c>
    </row>
    <row r="422" spans="1:6" ht="15" customHeight="1" x14ac:dyDescent="0.3">
      <c r="A422" s="38">
        <v>161</v>
      </c>
      <c r="B422" s="16" t="s">
        <v>423</v>
      </c>
      <c r="C422" s="16" t="s">
        <v>424</v>
      </c>
      <c r="D422" s="38">
        <v>744</v>
      </c>
      <c r="E422" s="38">
        <v>0.28000000000000003</v>
      </c>
      <c r="F422" s="38">
        <v>0.34</v>
      </c>
    </row>
    <row r="423" spans="1:6" ht="15" customHeight="1" x14ac:dyDescent="0.3">
      <c r="A423" s="38">
        <v>162</v>
      </c>
      <c r="B423" s="16" t="s">
        <v>425</v>
      </c>
      <c r="C423" s="16" t="s">
        <v>426</v>
      </c>
      <c r="D423" s="38">
        <v>1178</v>
      </c>
      <c r="E423" s="38">
        <v>0.44</v>
      </c>
      <c r="F423" s="38">
        <v>0.54</v>
      </c>
    </row>
    <row r="424" spans="1:6" ht="15" customHeight="1" x14ac:dyDescent="0.3">
      <c r="A424" s="38">
        <v>163</v>
      </c>
      <c r="B424" s="16" t="s">
        <v>427</v>
      </c>
      <c r="C424" s="16" t="s">
        <v>428</v>
      </c>
      <c r="D424" s="38">
        <v>1067</v>
      </c>
      <c r="E424" s="38">
        <v>0.39</v>
      </c>
      <c r="F424" s="38">
        <v>0.49</v>
      </c>
    </row>
    <row r="425" spans="1:6" ht="15" customHeight="1" x14ac:dyDescent="0.3">
      <c r="A425" s="38">
        <v>164</v>
      </c>
      <c r="B425" s="16" t="s">
        <v>429</v>
      </c>
      <c r="C425" s="16" t="s">
        <v>430</v>
      </c>
      <c r="D425" s="38">
        <v>719</v>
      </c>
      <c r="E425" s="38">
        <v>0.27</v>
      </c>
      <c r="F425" s="38">
        <v>0.33</v>
      </c>
    </row>
    <row r="426" spans="1:6" ht="15" customHeight="1" x14ac:dyDescent="0.3">
      <c r="A426" s="46" t="s">
        <v>431</v>
      </c>
      <c r="B426" s="45" t="s">
        <v>432</v>
      </c>
      <c r="C426" s="46" t="s">
        <v>433</v>
      </c>
      <c r="D426" s="47">
        <f>SUM(D427:D441)</f>
        <v>31733</v>
      </c>
      <c r="E426" s="47">
        <f>SUM(E427:E441)</f>
        <v>11.740000000000002</v>
      </c>
      <c r="F426" s="47">
        <f>SUM(F427:F441)</f>
        <v>14.639999999999999</v>
      </c>
    </row>
    <row r="427" spans="1:6" ht="15" customHeight="1" x14ac:dyDescent="0.3">
      <c r="A427" s="38">
        <v>165</v>
      </c>
      <c r="B427" s="16" t="s">
        <v>434</v>
      </c>
      <c r="C427" s="16" t="s">
        <v>435</v>
      </c>
      <c r="D427" s="38">
        <v>10718</v>
      </c>
      <c r="E427" s="38">
        <v>3.97</v>
      </c>
      <c r="F427" s="38">
        <v>4.9400000000000004</v>
      </c>
    </row>
    <row r="428" spans="1:6" ht="15" customHeight="1" x14ac:dyDescent="0.3">
      <c r="A428" s="38">
        <v>166</v>
      </c>
      <c r="B428" s="16" t="s">
        <v>436</v>
      </c>
      <c r="C428" s="16" t="s">
        <v>437</v>
      </c>
      <c r="D428" s="38">
        <v>622</v>
      </c>
      <c r="E428" s="38">
        <v>0.23</v>
      </c>
      <c r="F428" s="38">
        <v>0.28999999999999998</v>
      </c>
    </row>
    <row r="429" spans="1:6" ht="15" customHeight="1" x14ac:dyDescent="0.3">
      <c r="A429" s="38">
        <v>167</v>
      </c>
      <c r="B429" s="16" t="s">
        <v>438</v>
      </c>
      <c r="C429" s="16" t="s">
        <v>439</v>
      </c>
      <c r="D429" s="38">
        <v>7727</v>
      </c>
      <c r="E429" s="38">
        <v>2.86</v>
      </c>
      <c r="F429" s="38">
        <v>3.56</v>
      </c>
    </row>
    <row r="430" spans="1:6" ht="15" customHeight="1" x14ac:dyDescent="0.3">
      <c r="A430" s="38">
        <v>168</v>
      </c>
      <c r="B430" s="16" t="s">
        <v>440</v>
      </c>
      <c r="C430" s="16" t="s">
        <v>441</v>
      </c>
      <c r="D430" s="38">
        <v>551</v>
      </c>
      <c r="E430" s="38">
        <v>0.2</v>
      </c>
      <c r="F430" s="38">
        <v>0.25</v>
      </c>
    </row>
    <row r="431" spans="1:6" ht="15" customHeight="1" x14ac:dyDescent="0.3">
      <c r="A431" s="38">
        <v>169</v>
      </c>
      <c r="B431" s="16" t="s">
        <v>442</v>
      </c>
      <c r="C431" s="16" t="s">
        <v>443</v>
      </c>
      <c r="D431" s="38">
        <v>667</v>
      </c>
      <c r="E431" s="38">
        <v>0.25</v>
      </c>
      <c r="F431" s="38">
        <v>0.31</v>
      </c>
    </row>
    <row r="432" spans="1:6" ht="15" customHeight="1" x14ac:dyDescent="0.3">
      <c r="A432" s="38">
        <v>170</v>
      </c>
      <c r="B432" s="16" t="s">
        <v>444</v>
      </c>
      <c r="C432" s="16" t="s">
        <v>445</v>
      </c>
      <c r="D432" s="38">
        <v>2499</v>
      </c>
      <c r="E432" s="38">
        <v>0.92</v>
      </c>
      <c r="F432" s="38">
        <v>1.1499999999999999</v>
      </c>
    </row>
    <row r="433" spans="1:6" ht="15" customHeight="1" x14ac:dyDescent="0.3">
      <c r="A433" s="38">
        <v>171</v>
      </c>
      <c r="B433" s="16" t="s">
        <v>446</v>
      </c>
      <c r="C433" s="16" t="s">
        <v>447</v>
      </c>
      <c r="D433" s="38">
        <v>384</v>
      </c>
      <c r="E433" s="38">
        <v>0.14000000000000001</v>
      </c>
      <c r="F433" s="38">
        <v>0.18</v>
      </c>
    </row>
    <row r="434" spans="1:6" ht="15" customHeight="1" x14ac:dyDescent="0.3">
      <c r="A434" s="38">
        <v>172</v>
      </c>
      <c r="B434" s="16" t="s">
        <v>448</v>
      </c>
      <c r="C434" s="16" t="s">
        <v>449</v>
      </c>
      <c r="D434" s="38">
        <v>2080</v>
      </c>
      <c r="E434" s="38">
        <v>0.77</v>
      </c>
      <c r="F434" s="38">
        <v>0.96</v>
      </c>
    </row>
    <row r="435" spans="1:6" ht="15" customHeight="1" x14ac:dyDescent="0.3">
      <c r="A435" s="38">
        <v>173</v>
      </c>
      <c r="B435" s="16" t="s">
        <v>450</v>
      </c>
      <c r="C435" s="16" t="s">
        <v>451</v>
      </c>
      <c r="D435" s="38">
        <v>158</v>
      </c>
      <c r="E435" s="38">
        <v>0.06</v>
      </c>
      <c r="F435" s="38">
        <v>7.0000000000000007E-2</v>
      </c>
    </row>
    <row r="436" spans="1:6" ht="15" customHeight="1" x14ac:dyDescent="0.3">
      <c r="A436" s="38">
        <v>174</v>
      </c>
      <c r="B436" s="16" t="s">
        <v>452</v>
      </c>
      <c r="C436" s="16" t="s">
        <v>453</v>
      </c>
      <c r="D436" s="38">
        <v>165</v>
      </c>
      <c r="E436" s="38">
        <v>0.06</v>
      </c>
      <c r="F436" s="38">
        <v>0.08</v>
      </c>
    </row>
    <row r="437" spans="1:6" ht="15" customHeight="1" x14ac:dyDescent="0.3">
      <c r="A437" s="38">
        <v>175</v>
      </c>
      <c r="B437" s="16" t="s">
        <v>454</v>
      </c>
      <c r="C437" s="16" t="s">
        <v>455</v>
      </c>
      <c r="D437" s="38">
        <v>1690</v>
      </c>
      <c r="E437" s="38">
        <v>0.63</v>
      </c>
      <c r="F437" s="38">
        <v>0.78</v>
      </c>
    </row>
    <row r="438" spans="1:6" ht="15" customHeight="1" x14ac:dyDescent="0.3">
      <c r="A438" s="38">
        <v>176</v>
      </c>
      <c r="B438" s="16" t="s">
        <v>456</v>
      </c>
      <c r="C438" s="16" t="s">
        <v>457</v>
      </c>
      <c r="D438" s="38">
        <v>2794</v>
      </c>
      <c r="E438" s="38">
        <v>1.03</v>
      </c>
      <c r="F438" s="38">
        <v>1.29</v>
      </c>
    </row>
    <row r="439" spans="1:6" ht="15" customHeight="1" x14ac:dyDescent="0.3">
      <c r="A439" s="38">
        <v>177</v>
      </c>
      <c r="B439" s="16" t="s">
        <v>458</v>
      </c>
      <c r="C439" s="16" t="s">
        <v>459</v>
      </c>
      <c r="D439" s="38">
        <v>254</v>
      </c>
      <c r="E439" s="38">
        <v>0.09</v>
      </c>
      <c r="F439" s="38">
        <v>0.12</v>
      </c>
    </row>
    <row r="440" spans="1:6" ht="15" customHeight="1" x14ac:dyDescent="0.3">
      <c r="A440" s="38">
        <v>178</v>
      </c>
      <c r="B440" s="16" t="s">
        <v>460</v>
      </c>
      <c r="C440" s="16" t="s">
        <v>461</v>
      </c>
      <c r="D440" s="38">
        <v>2</v>
      </c>
      <c r="E440" s="38">
        <v>0</v>
      </c>
      <c r="F440" s="38">
        <v>0</v>
      </c>
    </row>
    <row r="441" spans="1:6" ht="15" customHeight="1" x14ac:dyDescent="0.3">
      <c r="A441" s="38">
        <v>179</v>
      </c>
      <c r="B441" s="16" t="s">
        <v>462</v>
      </c>
      <c r="C441" s="16" t="s">
        <v>463</v>
      </c>
      <c r="D441" s="38">
        <v>1422</v>
      </c>
      <c r="E441" s="38">
        <v>0.53</v>
      </c>
      <c r="F441" s="38">
        <v>0.66</v>
      </c>
    </row>
    <row r="442" spans="1:6" ht="15" customHeight="1" x14ac:dyDescent="0.3">
      <c r="A442" s="46" t="s">
        <v>464</v>
      </c>
      <c r="B442" s="45" t="s">
        <v>465</v>
      </c>
      <c r="C442" s="46" t="s">
        <v>466</v>
      </c>
      <c r="D442" s="47">
        <f>SUM(D443:D460)</f>
        <v>13585</v>
      </c>
      <c r="E442" s="47">
        <f>SUM(E443:E460)</f>
        <v>5.01</v>
      </c>
      <c r="F442" s="47">
        <f>SUM(F443:F460)</f>
        <v>6.26</v>
      </c>
    </row>
    <row r="443" spans="1:6" ht="15" customHeight="1" x14ac:dyDescent="0.3">
      <c r="A443" s="38">
        <v>180</v>
      </c>
      <c r="B443" s="16" t="s">
        <v>467</v>
      </c>
      <c r="C443" s="16" t="s">
        <v>468</v>
      </c>
      <c r="D443" s="38">
        <v>13</v>
      </c>
      <c r="E443" s="38">
        <v>0</v>
      </c>
      <c r="F443" s="38">
        <v>0.01</v>
      </c>
    </row>
    <row r="444" spans="1:6" ht="15" customHeight="1" x14ac:dyDescent="0.3">
      <c r="A444" s="38">
        <v>181</v>
      </c>
      <c r="B444" s="16" t="s">
        <v>469</v>
      </c>
      <c r="C444" s="16" t="s">
        <v>470</v>
      </c>
      <c r="D444" s="38">
        <v>90</v>
      </c>
      <c r="E444" s="38">
        <v>0.03</v>
      </c>
      <c r="F444" s="38">
        <v>0.04</v>
      </c>
    </row>
    <row r="445" spans="1:6" ht="15" customHeight="1" x14ac:dyDescent="0.3">
      <c r="A445" s="38">
        <v>182</v>
      </c>
      <c r="B445" s="16" t="s">
        <v>471</v>
      </c>
      <c r="C445" s="16" t="s">
        <v>472</v>
      </c>
      <c r="D445" s="38">
        <v>221</v>
      </c>
      <c r="E445" s="38">
        <v>0.08</v>
      </c>
      <c r="F445" s="38">
        <v>0.1</v>
      </c>
    </row>
    <row r="446" spans="1:6" ht="15" customHeight="1" x14ac:dyDescent="0.3">
      <c r="A446" s="38">
        <v>183</v>
      </c>
      <c r="B446" s="16" t="s">
        <v>473</v>
      </c>
      <c r="C446" s="16" t="s">
        <v>474</v>
      </c>
      <c r="D446" s="38">
        <v>182</v>
      </c>
      <c r="E446" s="38">
        <v>7.0000000000000007E-2</v>
      </c>
      <c r="F446" s="38">
        <v>0.08</v>
      </c>
    </row>
    <row r="447" spans="1:6" ht="15" customHeight="1" x14ac:dyDescent="0.3">
      <c r="A447" s="38">
        <v>184</v>
      </c>
      <c r="B447" s="16" t="s">
        <v>475</v>
      </c>
      <c r="C447" s="16" t="s">
        <v>476</v>
      </c>
      <c r="D447" s="38">
        <v>2171</v>
      </c>
      <c r="E447" s="38">
        <v>0.8</v>
      </c>
      <c r="F447" s="38">
        <v>1</v>
      </c>
    </row>
    <row r="448" spans="1:6" ht="15" customHeight="1" x14ac:dyDescent="0.3">
      <c r="A448" s="38">
        <v>185</v>
      </c>
      <c r="B448" s="16" t="s">
        <v>477</v>
      </c>
      <c r="C448" s="16" t="s">
        <v>478</v>
      </c>
      <c r="D448" s="38">
        <v>3108</v>
      </c>
      <c r="E448" s="38">
        <v>1.1499999999999999</v>
      </c>
      <c r="F448" s="38">
        <v>1.43</v>
      </c>
    </row>
    <row r="449" spans="1:6" ht="15" customHeight="1" x14ac:dyDescent="0.3">
      <c r="A449" s="38">
        <v>186</v>
      </c>
      <c r="B449" s="16" t="s">
        <v>479</v>
      </c>
      <c r="C449" s="16" t="s">
        <v>480</v>
      </c>
      <c r="D449" s="38">
        <v>112</v>
      </c>
      <c r="E449" s="38">
        <v>0.04</v>
      </c>
      <c r="F449" s="38">
        <v>0.05</v>
      </c>
    </row>
    <row r="450" spans="1:6" ht="15" customHeight="1" x14ac:dyDescent="0.3">
      <c r="A450" s="38">
        <v>187</v>
      </c>
      <c r="B450" s="16" t="s">
        <v>481</v>
      </c>
      <c r="C450" s="16" t="s">
        <v>482</v>
      </c>
      <c r="D450" s="38">
        <v>536</v>
      </c>
      <c r="E450" s="38">
        <v>0.2</v>
      </c>
      <c r="F450" s="38">
        <v>0.25</v>
      </c>
    </row>
    <row r="451" spans="1:6" ht="15" customHeight="1" x14ac:dyDescent="0.3">
      <c r="A451" s="38">
        <v>188</v>
      </c>
      <c r="B451" s="16" t="s">
        <v>483</v>
      </c>
      <c r="C451" s="16" t="s">
        <v>484</v>
      </c>
      <c r="D451" s="38">
        <v>456</v>
      </c>
      <c r="E451" s="38">
        <v>0.17</v>
      </c>
      <c r="F451" s="38">
        <v>0.21</v>
      </c>
    </row>
    <row r="452" spans="1:6" ht="15" customHeight="1" x14ac:dyDescent="0.3">
      <c r="A452" s="38">
        <v>189</v>
      </c>
      <c r="B452" s="16" t="s">
        <v>485</v>
      </c>
      <c r="C452" s="16" t="s">
        <v>486</v>
      </c>
      <c r="D452" s="38">
        <v>404</v>
      </c>
      <c r="E452" s="38">
        <v>0.15</v>
      </c>
      <c r="F452" s="38">
        <v>0.19</v>
      </c>
    </row>
    <row r="453" spans="1:6" ht="15" customHeight="1" x14ac:dyDescent="0.3">
      <c r="A453" s="38">
        <v>190</v>
      </c>
      <c r="B453" s="16" t="s">
        <v>487</v>
      </c>
      <c r="C453" s="16" t="s">
        <v>488</v>
      </c>
      <c r="D453" s="38">
        <v>36</v>
      </c>
      <c r="E453" s="38">
        <v>0.01</v>
      </c>
      <c r="F453" s="38">
        <v>0.02</v>
      </c>
    </row>
    <row r="454" spans="1:6" ht="15" customHeight="1" x14ac:dyDescent="0.3">
      <c r="A454" s="38">
        <v>191</v>
      </c>
      <c r="B454" s="16" t="s">
        <v>489</v>
      </c>
      <c r="C454" s="16" t="s">
        <v>490</v>
      </c>
      <c r="D454" s="38">
        <v>281</v>
      </c>
      <c r="E454" s="38">
        <v>0.1</v>
      </c>
      <c r="F454" s="38">
        <v>0.13</v>
      </c>
    </row>
    <row r="455" spans="1:6" ht="15" customHeight="1" x14ac:dyDescent="0.3">
      <c r="A455" s="38">
        <v>192</v>
      </c>
      <c r="B455" s="16" t="s">
        <v>491</v>
      </c>
      <c r="C455" s="16" t="s">
        <v>492</v>
      </c>
      <c r="D455" s="38">
        <v>2569</v>
      </c>
      <c r="E455" s="38">
        <v>0.95</v>
      </c>
      <c r="F455" s="38">
        <v>1.18</v>
      </c>
    </row>
    <row r="456" spans="1:6" ht="15" customHeight="1" x14ac:dyDescent="0.3">
      <c r="A456" s="38">
        <v>193</v>
      </c>
      <c r="B456" s="16" t="s">
        <v>493</v>
      </c>
      <c r="C456" s="16" t="s">
        <v>494</v>
      </c>
      <c r="D456" s="38">
        <v>119</v>
      </c>
      <c r="E456" s="38">
        <v>0.04</v>
      </c>
      <c r="F456" s="38">
        <v>0.05</v>
      </c>
    </row>
    <row r="457" spans="1:6" ht="15" customHeight="1" x14ac:dyDescent="0.3">
      <c r="A457" s="38">
        <v>194</v>
      </c>
      <c r="B457" s="16" t="s">
        <v>495</v>
      </c>
      <c r="C457" s="16" t="s">
        <v>496</v>
      </c>
      <c r="D457" s="38">
        <v>1315</v>
      </c>
      <c r="E457" s="38">
        <v>0.49</v>
      </c>
      <c r="F457" s="38">
        <v>0.61</v>
      </c>
    </row>
    <row r="458" spans="1:6" ht="15" customHeight="1" x14ac:dyDescent="0.3">
      <c r="A458" s="38">
        <v>195</v>
      </c>
      <c r="B458" s="16" t="s">
        <v>497</v>
      </c>
      <c r="C458" s="16" t="s">
        <v>498</v>
      </c>
      <c r="D458" s="38">
        <v>827</v>
      </c>
      <c r="E458" s="38">
        <v>0.31</v>
      </c>
      <c r="F458" s="38">
        <v>0.38</v>
      </c>
    </row>
    <row r="459" spans="1:6" ht="15" customHeight="1" x14ac:dyDescent="0.3">
      <c r="A459" s="38">
        <v>196</v>
      </c>
      <c r="B459" s="16" t="s">
        <v>499</v>
      </c>
      <c r="C459" s="16" t="s">
        <v>500</v>
      </c>
      <c r="D459" s="38">
        <v>199</v>
      </c>
      <c r="E459" s="38">
        <v>7.0000000000000007E-2</v>
      </c>
      <c r="F459" s="38">
        <v>0.09</v>
      </c>
    </row>
    <row r="460" spans="1:6" ht="15" customHeight="1" x14ac:dyDescent="0.3">
      <c r="A460" s="38">
        <v>197</v>
      </c>
      <c r="B460" s="16" t="s">
        <v>501</v>
      </c>
      <c r="C460" s="16" t="s">
        <v>502</v>
      </c>
      <c r="D460" s="38">
        <v>946</v>
      </c>
      <c r="E460" s="38">
        <v>0.35</v>
      </c>
      <c r="F460" s="38">
        <v>0.44</v>
      </c>
    </row>
    <row r="461" spans="1:6" ht="15" customHeight="1" x14ac:dyDescent="0.3">
      <c r="A461" s="46" t="s">
        <v>503</v>
      </c>
      <c r="B461" s="45" t="s">
        <v>802</v>
      </c>
      <c r="C461" s="46" t="s">
        <v>504</v>
      </c>
      <c r="D461" s="47">
        <f>SUM(D462:D463)</f>
        <v>8164</v>
      </c>
      <c r="E461" s="47">
        <f>SUM(E462:E463)</f>
        <v>3.02</v>
      </c>
      <c r="F461" s="47">
        <f>SUM(F462:F463)</f>
        <v>3.7600000000000002</v>
      </c>
    </row>
    <row r="462" spans="1:6" ht="15" customHeight="1" x14ac:dyDescent="0.3">
      <c r="A462" s="38">
        <v>198</v>
      </c>
      <c r="B462" s="16" t="s">
        <v>505</v>
      </c>
      <c r="C462" s="16" t="s">
        <v>506</v>
      </c>
      <c r="D462" s="38">
        <v>2927</v>
      </c>
      <c r="E462" s="38">
        <v>1.08</v>
      </c>
      <c r="F462" s="38">
        <v>1.35</v>
      </c>
    </row>
    <row r="463" spans="1:6" ht="15" customHeight="1" x14ac:dyDescent="0.3">
      <c r="A463" s="38">
        <v>199</v>
      </c>
      <c r="B463" s="16" t="s">
        <v>507</v>
      </c>
      <c r="C463" s="16" t="s">
        <v>508</v>
      </c>
      <c r="D463" s="38">
        <v>5237</v>
      </c>
      <c r="E463" s="38">
        <v>1.94</v>
      </c>
      <c r="F463" s="38">
        <v>2.41</v>
      </c>
    </row>
    <row r="464" spans="1:6" ht="15" customHeight="1" x14ac:dyDescent="0.3">
      <c r="A464" s="46" t="s">
        <v>509</v>
      </c>
      <c r="B464" s="45" t="s">
        <v>803</v>
      </c>
      <c r="C464" s="46" t="s">
        <v>510</v>
      </c>
      <c r="D464" s="47">
        <f>SUM(D465:D475)</f>
        <v>23764</v>
      </c>
      <c r="E464" s="47">
        <f>SUM(E465:E475)</f>
        <v>8.7999999999999989</v>
      </c>
      <c r="F464" s="47">
        <f>SUM(F465:F475)</f>
        <v>10.950000000000001</v>
      </c>
    </row>
    <row r="465" spans="1:6" ht="15" customHeight="1" x14ac:dyDescent="0.3">
      <c r="A465" s="38">
        <v>200</v>
      </c>
      <c r="B465" s="16" t="s">
        <v>511</v>
      </c>
      <c r="C465" s="16" t="s">
        <v>512</v>
      </c>
      <c r="D465" s="38">
        <v>1450</v>
      </c>
      <c r="E465" s="38">
        <v>0.54</v>
      </c>
      <c r="F465" s="38">
        <v>0.67</v>
      </c>
    </row>
    <row r="466" spans="1:6" ht="15" customHeight="1" x14ac:dyDescent="0.3">
      <c r="A466" s="38">
        <v>201</v>
      </c>
      <c r="B466" s="16" t="s">
        <v>513</v>
      </c>
      <c r="C466" s="16" t="s">
        <v>514</v>
      </c>
      <c r="D466" s="38">
        <v>2232</v>
      </c>
      <c r="E466" s="38">
        <v>0.83</v>
      </c>
      <c r="F466" s="38">
        <v>1.03</v>
      </c>
    </row>
    <row r="467" spans="1:6" ht="15" customHeight="1" x14ac:dyDescent="0.3">
      <c r="A467" s="38">
        <v>202</v>
      </c>
      <c r="B467" s="16" t="s">
        <v>515</v>
      </c>
      <c r="C467" s="16" t="s">
        <v>516</v>
      </c>
      <c r="D467" s="38">
        <v>101</v>
      </c>
      <c r="E467" s="38">
        <v>0.04</v>
      </c>
      <c r="F467" s="38">
        <v>0.05</v>
      </c>
    </row>
    <row r="468" spans="1:6" ht="15" customHeight="1" x14ac:dyDescent="0.3">
      <c r="A468" s="38">
        <v>203</v>
      </c>
      <c r="B468" s="16" t="s">
        <v>517</v>
      </c>
      <c r="C468" s="16" t="s">
        <v>518</v>
      </c>
      <c r="D468" s="38">
        <v>2918</v>
      </c>
      <c r="E468" s="38">
        <v>1.08</v>
      </c>
      <c r="F468" s="38">
        <v>1.34</v>
      </c>
    </row>
    <row r="469" spans="1:6" ht="15" customHeight="1" x14ac:dyDescent="0.3">
      <c r="A469" s="38">
        <v>204</v>
      </c>
      <c r="B469" s="16" t="s">
        <v>519</v>
      </c>
      <c r="C469" s="16" t="s">
        <v>520</v>
      </c>
      <c r="D469" s="38">
        <v>256</v>
      </c>
      <c r="E469" s="38">
        <v>0.09</v>
      </c>
      <c r="F469" s="38">
        <v>0.12</v>
      </c>
    </row>
    <row r="470" spans="1:6" ht="15" customHeight="1" x14ac:dyDescent="0.3">
      <c r="A470" s="38">
        <v>205</v>
      </c>
      <c r="B470" s="16" t="s">
        <v>521</v>
      </c>
      <c r="C470" s="16" t="s">
        <v>522</v>
      </c>
      <c r="D470" s="38">
        <v>1137</v>
      </c>
      <c r="E470" s="38">
        <v>0.42</v>
      </c>
      <c r="F470" s="38">
        <v>0.52</v>
      </c>
    </row>
    <row r="471" spans="1:6" ht="15" customHeight="1" x14ac:dyDescent="0.3">
      <c r="A471" s="38">
        <v>206</v>
      </c>
      <c r="B471" s="16" t="s">
        <v>523</v>
      </c>
      <c r="C471" s="16" t="s">
        <v>524</v>
      </c>
      <c r="D471" s="38">
        <v>10576</v>
      </c>
      <c r="E471" s="38">
        <v>3.91</v>
      </c>
      <c r="F471" s="38">
        <v>4.87</v>
      </c>
    </row>
    <row r="472" spans="1:6" ht="15" customHeight="1" x14ac:dyDescent="0.3">
      <c r="A472" s="38">
        <v>207</v>
      </c>
      <c r="B472" s="16" t="s">
        <v>525</v>
      </c>
      <c r="C472" s="16" t="s">
        <v>526</v>
      </c>
      <c r="D472" s="38">
        <v>3169</v>
      </c>
      <c r="E472" s="38">
        <v>1.17</v>
      </c>
      <c r="F472" s="38">
        <v>1.46</v>
      </c>
    </row>
    <row r="473" spans="1:6" ht="15" customHeight="1" x14ac:dyDescent="0.3">
      <c r="A473" s="38">
        <v>208</v>
      </c>
      <c r="B473" s="16" t="s">
        <v>527</v>
      </c>
      <c r="C473" s="16" t="s">
        <v>528</v>
      </c>
      <c r="D473" s="38">
        <v>1643</v>
      </c>
      <c r="E473" s="38">
        <v>0.61</v>
      </c>
      <c r="F473" s="38">
        <v>0.76</v>
      </c>
    </row>
    <row r="474" spans="1:6" ht="15" customHeight="1" x14ac:dyDescent="0.3">
      <c r="A474" s="38">
        <v>209</v>
      </c>
      <c r="B474" s="16" t="s">
        <v>529</v>
      </c>
      <c r="C474" s="16" t="s">
        <v>530</v>
      </c>
      <c r="D474" s="38">
        <v>18</v>
      </c>
      <c r="E474" s="38">
        <v>0.01</v>
      </c>
      <c r="F474" s="38">
        <v>0.01</v>
      </c>
    </row>
    <row r="475" spans="1:6" ht="15" customHeight="1" x14ac:dyDescent="0.3">
      <c r="A475" s="38">
        <v>210</v>
      </c>
      <c r="B475" s="16" t="s">
        <v>531</v>
      </c>
      <c r="C475" s="16" t="s">
        <v>532</v>
      </c>
      <c r="D475" s="38">
        <v>264</v>
      </c>
      <c r="E475" s="38">
        <v>0.1</v>
      </c>
      <c r="F475" s="38">
        <v>0.12</v>
      </c>
    </row>
    <row r="476" spans="1:6" ht="15" customHeight="1" x14ac:dyDescent="0.3">
      <c r="A476" s="46" t="s">
        <v>533</v>
      </c>
      <c r="B476" s="45" t="s">
        <v>804</v>
      </c>
      <c r="C476" s="46" t="s">
        <v>534</v>
      </c>
      <c r="D476" s="47">
        <f>SUM(D477:D499)</f>
        <v>17029</v>
      </c>
      <c r="E476" s="47">
        <f>SUM(E477:E499)</f>
        <v>6.3199999999999985</v>
      </c>
      <c r="F476" s="47">
        <f>SUM(F477:F499)</f>
        <v>7.8399999999999981</v>
      </c>
    </row>
    <row r="477" spans="1:6" ht="15" customHeight="1" x14ac:dyDescent="0.3">
      <c r="A477" s="38">
        <v>211</v>
      </c>
      <c r="B477" s="16" t="s">
        <v>535</v>
      </c>
      <c r="C477" s="16" t="s">
        <v>536</v>
      </c>
      <c r="D477" s="38">
        <v>19</v>
      </c>
      <c r="E477" s="38">
        <v>0.01</v>
      </c>
      <c r="F477" s="38">
        <v>0.01</v>
      </c>
    </row>
    <row r="478" spans="1:6" ht="15" customHeight="1" x14ac:dyDescent="0.3">
      <c r="A478" s="38">
        <v>212</v>
      </c>
      <c r="B478" s="16" t="s">
        <v>537</v>
      </c>
      <c r="C478" s="16" t="s">
        <v>538</v>
      </c>
      <c r="D478" s="38">
        <v>105</v>
      </c>
      <c r="E478" s="38">
        <v>0.04</v>
      </c>
      <c r="F478" s="38">
        <v>0.05</v>
      </c>
    </row>
    <row r="479" spans="1:6" ht="15" customHeight="1" x14ac:dyDescent="0.3">
      <c r="A479" s="38">
        <v>213</v>
      </c>
      <c r="B479" s="16" t="s">
        <v>539</v>
      </c>
      <c r="C479" s="16" t="s">
        <v>540</v>
      </c>
      <c r="D479" s="38">
        <v>223</v>
      </c>
      <c r="E479" s="38">
        <v>0.08</v>
      </c>
      <c r="F479" s="38">
        <v>0.1</v>
      </c>
    </row>
    <row r="480" spans="1:6" ht="15" customHeight="1" x14ac:dyDescent="0.3">
      <c r="A480" s="38">
        <v>214</v>
      </c>
      <c r="B480" s="16" t="s">
        <v>541</v>
      </c>
      <c r="C480" s="16" t="s">
        <v>542</v>
      </c>
      <c r="D480" s="38">
        <v>751</v>
      </c>
      <c r="E480" s="38">
        <v>0.28000000000000003</v>
      </c>
      <c r="F480" s="38">
        <v>0.35</v>
      </c>
    </row>
    <row r="481" spans="1:6" ht="15" customHeight="1" x14ac:dyDescent="0.3">
      <c r="A481" s="38">
        <v>215</v>
      </c>
      <c r="B481" s="16" t="s">
        <v>543</v>
      </c>
      <c r="C481" s="16" t="s">
        <v>544</v>
      </c>
      <c r="D481" s="38">
        <v>925</v>
      </c>
      <c r="E481" s="38">
        <v>0.34</v>
      </c>
      <c r="F481" s="38">
        <v>0.43</v>
      </c>
    </row>
    <row r="482" spans="1:6" ht="15" customHeight="1" x14ac:dyDescent="0.3">
      <c r="A482" s="38">
        <v>216</v>
      </c>
      <c r="B482" s="16" t="s">
        <v>545</v>
      </c>
      <c r="C482" s="16" t="s">
        <v>546</v>
      </c>
      <c r="D482" s="38">
        <v>3939</v>
      </c>
      <c r="E482" s="38">
        <v>1.46</v>
      </c>
      <c r="F482" s="38">
        <v>1.81</v>
      </c>
    </row>
    <row r="483" spans="1:6" ht="15" customHeight="1" x14ac:dyDescent="0.3">
      <c r="A483" s="38">
        <v>217</v>
      </c>
      <c r="B483" s="16" t="s">
        <v>547</v>
      </c>
      <c r="C483" s="16" t="s">
        <v>548</v>
      </c>
      <c r="D483" s="38">
        <v>5255</v>
      </c>
      <c r="E483" s="38">
        <v>1.94</v>
      </c>
      <c r="F483" s="38">
        <v>2.42</v>
      </c>
    </row>
    <row r="484" spans="1:6" ht="15" customHeight="1" x14ac:dyDescent="0.3">
      <c r="A484" s="38">
        <v>218</v>
      </c>
      <c r="B484" s="16" t="s">
        <v>549</v>
      </c>
      <c r="C484" s="16" t="s">
        <v>550</v>
      </c>
      <c r="D484" s="38">
        <v>3006</v>
      </c>
      <c r="E484" s="38">
        <v>1.1100000000000001</v>
      </c>
      <c r="F484" s="38">
        <v>1.39</v>
      </c>
    </row>
    <row r="485" spans="1:6" ht="15" customHeight="1" x14ac:dyDescent="0.3">
      <c r="A485" s="38">
        <v>219</v>
      </c>
      <c r="B485" s="16" t="s">
        <v>551</v>
      </c>
      <c r="C485" s="16" t="s">
        <v>552</v>
      </c>
      <c r="D485" s="38">
        <v>288</v>
      </c>
      <c r="E485" s="38">
        <v>0.11</v>
      </c>
      <c r="F485" s="38">
        <v>0.13</v>
      </c>
    </row>
    <row r="486" spans="1:6" ht="15" customHeight="1" x14ac:dyDescent="0.3">
      <c r="A486" s="38">
        <v>220</v>
      </c>
      <c r="B486" s="16" t="s">
        <v>553</v>
      </c>
      <c r="C486" s="16" t="s">
        <v>554</v>
      </c>
      <c r="D486" s="38">
        <v>44</v>
      </c>
      <c r="E486" s="38">
        <v>0.02</v>
      </c>
      <c r="F486" s="38">
        <v>0.02</v>
      </c>
    </row>
    <row r="487" spans="1:6" ht="15" customHeight="1" x14ac:dyDescent="0.3">
      <c r="A487" s="38">
        <v>221</v>
      </c>
      <c r="B487" s="16" t="s">
        <v>555</v>
      </c>
      <c r="C487" s="16" t="s">
        <v>556</v>
      </c>
      <c r="D487" s="38">
        <v>46</v>
      </c>
      <c r="E487" s="38">
        <v>0.02</v>
      </c>
      <c r="F487" s="38">
        <v>0.02</v>
      </c>
    </row>
    <row r="488" spans="1:6" ht="15" customHeight="1" x14ac:dyDescent="0.3">
      <c r="A488" s="38">
        <v>222</v>
      </c>
      <c r="B488" s="16" t="s">
        <v>557</v>
      </c>
      <c r="C488" s="16" t="s">
        <v>558</v>
      </c>
      <c r="D488" s="38">
        <v>398</v>
      </c>
      <c r="E488" s="38">
        <v>0.15</v>
      </c>
      <c r="F488" s="38">
        <v>0.18</v>
      </c>
    </row>
    <row r="489" spans="1:6" ht="15" customHeight="1" x14ac:dyDescent="0.3">
      <c r="A489" s="38">
        <v>223</v>
      </c>
      <c r="B489" s="16" t="s">
        <v>559</v>
      </c>
      <c r="C489" s="16" t="s">
        <v>560</v>
      </c>
      <c r="D489" s="38">
        <v>1241</v>
      </c>
      <c r="E489" s="38">
        <v>0.46</v>
      </c>
      <c r="F489" s="38">
        <v>0.56999999999999995</v>
      </c>
    </row>
    <row r="490" spans="1:6" ht="15" customHeight="1" x14ac:dyDescent="0.3">
      <c r="A490" s="38">
        <v>224</v>
      </c>
      <c r="B490" s="16" t="s">
        <v>561</v>
      </c>
      <c r="C490" s="16" t="s">
        <v>562</v>
      </c>
      <c r="D490" s="38">
        <v>6</v>
      </c>
      <c r="E490" s="38">
        <v>0</v>
      </c>
      <c r="F490" s="38">
        <v>0</v>
      </c>
    </row>
    <row r="491" spans="1:6" ht="15" customHeight="1" x14ac:dyDescent="0.3">
      <c r="A491" s="38">
        <v>225</v>
      </c>
      <c r="B491" s="16" t="s">
        <v>563</v>
      </c>
      <c r="C491" s="16" t="s">
        <v>564</v>
      </c>
      <c r="D491" s="38">
        <v>55</v>
      </c>
      <c r="E491" s="38">
        <v>0.02</v>
      </c>
      <c r="F491" s="38">
        <v>0.03</v>
      </c>
    </row>
    <row r="492" spans="1:6" ht="15" customHeight="1" x14ac:dyDescent="0.3">
      <c r="A492" s="38">
        <v>226</v>
      </c>
      <c r="B492" s="16" t="s">
        <v>565</v>
      </c>
      <c r="C492" s="16" t="s">
        <v>566</v>
      </c>
      <c r="D492" s="38">
        <v>37</v>
      </c>
      <c r="E492" s="38">
        <v>0.01</v>
      </c>
      <c r="F492" s="38">
        <v>0.02</v>
      </c>
    </row>
    <row r="493" spans="1:6" ht="15" customHeight="1" x14ac:dyDescent="0.3">
      <c r="A493" s="38">
        <v>227</v>
      </c>
      <c r="B493" s="16" t="s">
        <v>567</v>
      </c>
      <c r="C493" s="16" t="s">
        <v>568</v>
      </c>
      <c r="D493" s="38">
        <v>17</v>
      </c>
      <c r="E493" s="38">
        <v>0.01</v>
      </c>
      <c r="F493" s="38">
        <v>0.01</v>
      </c>
    </row>
    <row r="494" spans="1:6" ht="15" customHeight="1" x14ac:dyDescent="0.3">
      <c r="A494" s="38">
        <v>228</v>
      </c>
      <c r="B494" s="16" t="s">
        <v>569</v>
      </c>
      <c r="C494" s="16" t="s">
        <v>570</v>
      </c>
      <c r="D494" s="38">
        <v>57</v>
      </c>
      <c r="E494" s="38">
        <v>0.02</v>
      </c>
      <c r="F494" s="38">
        <v>0.03</v>
      </c>
    </row>
    <row r="495" spans="1:6" ht="15" customHeight="1" x14ac:dyDescent="0.3">
      <c r="A495" s="38">
        <v>229</v>
      </c>
      <c r="B495" s="16" t="s">
        <v>571</v>
      </c>
      <c r="C495" s="16" t="s">
        <v>572</v>
      </c>
      <c r="D495" s="38">
        <v>49</v>
      </c>
      <c r="E495" s="38">
        <v>0.02</v>
      </c>
      <c r="F495" s="38">
        <v>0.02</v>
      </c>
    </row>
    <row r="496" spans="1:6" ht="15" customHeight="1" x14ac:dyDescent="0.3">
      <c r="A496" s="38">
        <v>230</v>
      </c>
      <c r="B496" s="16" t="s">
        <v>573</v>
      </c>
      <c r="C496" s="16" t="s">
        <v>574</v>
      </c>
      <c r="D496" s="38">
        <v>97</v>
      </c>
      <c r="E496" s="38">
        <v>0.04</v>
      </c>
      <c r="F496" s="38">
        <v>0.04</v>
      </c>
    </row>
    <row r="497" spans="1:6" ht="15" customHeight="1" x14ac:dyDescent="0.3">
      <c r="A497" s="38">
        <v>231</v>
      </c>
      <c r="B497" s="16" t="s">
        <v>575</v>
      </c>
      <c r="C497" s="16" t="s">
        <v>576</v>
      </c>
      <c r="D497" s="38">
        <v>158</v>
      </c>
      <c r="E497" s="38">
        <v>0.06</v>
      </c>
      <c r="F497" s="38">
        <v>7.0000000000000007E-2</v>
      </c>
    </row>
    <row r="498" spans="1:6" ht="15" customHeight="1" x14ac:dyDescent="0.3">
      <c r="A498" s="38">
        <v>232</v>
      </c>
      <c r="B498" s="16" t="s">
        <v>577</v>
      </c>
      <c r="C498" s="16" t="s">
        <v>578</v>
      </c>
      <c r="D498" s="38">
        <v>107</v>
      </c>
      <c r="E498" s="38">
        <v>0.04</v>
      </c>
      <c r="F498" s="38">
        <v>0.05</v>
      </c>
    </row>
    <row r="499" spans="1:6" ht="15" customHeight="1" x14ac:dyDescent="0.3">
      <c r="A499" s="38">
        <v>233</v>
      </c>
      <c r="B499" s="16" t="s">
        <v>579</v>
      </c>
      <c r="C499" s="16" t="s">
        <v>580</v>
      </c>
      <c r="D499" s="38">
        <v>206</v>
      </c>
      <c r="E499" s="38">
        <v>0.08</v>
      </c>
      <c r="F499" s="38">
        <v>0.09</v>
      </c>
    </row>
    <row r="500" spans="1:6" ht="15" customHeight="1" x14ac:dyDescent="0.3">
      <c r="A500" s="46" t="s">
        <v>581</v>
      </c>
      <c r="B500" s="45" t="s">
        <v>805</v>
      </c>
      <c r="C500" s="46" t="s">
        <v>582</v>
      </c>
      <c r="D500" s="47">
        <f>SUM(D501:D507)</f>
        <v>110</v>
      </c>
      <c r="E500" s="47">
        <f>SUM(E501:E507)</f>
        <v>0.03</v>
      </c>
      <c r="F500" s="47">
        <f>SUM(F501:F507)</f>
        <v>0.05</v>
      </c>
    </row>
    <row r="501" spans="1:6" ht="15" customHeight="1" x14ac:dyDescent="0.3">
      <c r="A501" s="38">
        <v>234</v>
      </c>
      <c r="B501" s="16" t="s">
        <v>583</v>
      </c>
      <c r="C501" s="16" t="s">
        <v>584</v>
      </c>
      <c r="D501" s="38">
        <v>3</v>
      </c>
      <c r="E501" s="38">
        <v>0</v>
      </c>
      <c r="F501" s="38">
        <v>0</v>
      </c>
    </row>
    <row r="502" spans="1:6" ht="15" customHeight="1" x14ac:dyDescent="0.3">
      <c r="A502" s="38">
        <v>236</v>
      </c>
      <c r="B502" s="16" t="s">
        <v>587</v>
      </c>
      <c r="C502" s="16" t="s">
        <v>588</v>
      </c>
      <c r="D502" s="38">
        <v>4</v>
      </c>
      <c r="E502" s="38">
        <v>0</v>
      </c>
      <c r="F502" s="38">
        <v>0</v>
      </c>
    </row>
    <row r="503" spans="1:6" ht="15" customHeight="1" x14ac:dyDescent="0.3">
      <c r="A503" s="38">
        <v>237</v>
      </c>
      <c r="B503" s="16" t="s">
        <v>589</v>
      </c>
      <c r="C503" s="16" t="s">
        <v>590</v>
      </c>
      <c r="D503" s="38">
        <v>12</v>
      </c>
      <c r="E503" s="38">
        <v>0</v>
      </c>
      <c r="F503" s="38">
        <v>0.01</v>
      </c>
    </row>
    <row r="504" spans="1:6" ht="15" customHeight="1" x14ac:dyDescent="0.3">
      <c r="A504" s="38">
        <v>239</v>
      </c>
      <c r="B504" s="16" t="s">
        <v>593</v>
      </c>
      <c r="C504" s="16" t="s">
        <v>594</v>
      </c>
      <c r="D504" s="38">
        <v>5</v>
      </c>
      <c r="E504" s="38">
        <v>0</v>
      </c>
      <c r="F504" s="38">
        <v>0</v>
      </c>
    </row>
    <row r="505" spans="1:6" ht="15" customHeight="1" x14ac:dyDescent="0.3">
      <c r="A505" s="38">
        <v>242</v>
      </c>
      <c r="B505" s="16" t="s">
        <v>597</v>
      </c>
      <c r="C505" s="16" t="s">
        <v>598</v>
      </c>
      <c r="D505" s="38">
        <v>64</v>
      </c>
      <c r="E505" s="38">
        <v>0.02</v>
      </c>
      <c r="F505" s="38">
        <v>0.03</v>
      </c>
    </row>
    <row r="506" spans="1:6" ht="15" customHeight="1" x14ac:dyDescent="0.3">
      <c r="A506" s="38">
        <v>243</v>
      </c>
      <c r="B506" s="16" t="s">
        <v>599</v>
      </c>
      <c r="C506" s="16" t="s">
        <v>600</v>
      </c>
      <c r="D506" s="38">
        <v>1</v>
      </c>
      <c r="E506" s="38">
        <v>0</v>
      </c>
      <c r="F506" s="38">
        <v>0</v>
      </c>
    </row>
    <row r="507" spans="1:6" ht="15" customHeight="1" x14ac:dyDescent="0.3">
      <c r="A507" s="38">
        <v>244</v>
      </c>
      <c r="B507" s="16" t="s">
        <v>601</v>
      </c>
      <c r="C507" s="16" t="s">
        <v>602</v>
      </c>
      <c r="D507" s="38">
        <v>21</v>
      </c>
      <c r="E507" s="38">
        <v>0.01</v>
      </c>
      <c r="F507" s="38">
        <v>0.01</v>
      </c>
    </row>
    <row r="508" spans="1:6" ht="15" customHeight="1" x14ac:dyDescent="0.3">
      <c r="A508" s="46" t="s">
        <v>618</v>
      </c>
      <c r="B508" s="45" t="s">
        <v>807</v>
      </c>
      <c r="C508" s="46" t="s">
        <v>619</v>
      </c>
      <c r="D508" s="47">
        <f>SUM(D509:D519)</f>
        <v>226</v>
      </c>
      <c r="E508" s="47">
        <f>SUM(E509:E519)</f>
        <v>7.0000000000000007E-2</v>
      </c>
      <c r="F508" s="47">
        <f>SUM(F509:F519)</f>
        <v>9.9999999999999992E-2</v>
      </c>
    </row>
    <row r="509" spans="1:6" ht="15" customHeight="1" x14ac:dyDescent="0.3">
      <c r="A509" s="38">
        <v>254</v>
      </c>
      <c r="B509" s="16" t="s">
        <v>620</v>
      </c>
      <c r="C509" s="16" t="s">
        <v>621</v>
      </c>
      <c r="D509" s="38">
        <v>1</v>
      </c>
      <c r="E509" s="38">
        <v>0</v>
      </c>
      <c r="F509" s="38">
        <v>0</v>
      </c>
    </row>
    <row r="510" spans="1:6" ht="15" customHeight="1" x14ac:dyDescent="0.3">
      <c r="A510" s="38">
        <v>255</v>
      </c>
      <c r="B510" s="16" t="s">
        <v>622</v>
      </c>
      <c r="C510" s="16" t="s">
        <v>623</v>
      </c>
      <c r="D510" s="38">
        <v>9</v>
      </c>
      <c r="E510" s="38">
        <v>0</v>
      </c>
      <c r="F510" s="38">
        <v>0</v>
      </c>
    </row>
    <row r="511" spans="1:6" ht="15" customHeight="1" x14ac:dyDescent="0.3">
      <c r="A511" s="38">
        <v>256</v>
      </c>
      <c r="B511" s="16" t="s">
        <v>624</v>
      </c>
      <c r="C511" s="16" t="s">
        <v>625</v>
      </c>
      <c r="D511" s="38">
        <v>88</v>
      </c>
      <c r="E511" s="38">
        <v>0.03</v>
      </c>
      <c r="F511" s="38">
        <v>0.04</v>
      </c>
    </row>
    <row r="512" spans="1:6" ht="15" customHeight="1" x14ac:dyDescent="0.3">
      <c r="A512" s="38">
        <v>257</v>
      </c>
      <c r="B512" s="16" t="s">
        <v>626</v>
      </c>
      <c r="C512" s="16" t="s">
        <v>627</v>
      </c>
      <c r="D512" s="38">
        <v>4</v>
      </c>
      <c r="E512" s="38">
        <v>0</v>
      </c>
      <c r="F512" s="38">
        <v>0</v>
      </c>
    </row>
    <row r="513" spans="1:6" ht="15" customHeight="1" x14ac:dyDescent="0.3">
      <c r="A513" s="38">
        <v>259</v>
      </c>
      <c r="B513" s="16" t="s">
        <v>630</v>
      </c>
      <c r="C513" s="16" t="s">
        <v>631</v>
      </c>
      <c r="D513" s="38">
        <v>13</v>
      </c>
      <c r="E513" s="38">
        <v>0</v>
      </c>
      <c r="F513" s="38">
        <v>0.01</v>
      </c>
    </row>
    <row r="514" spans="1:6" ht="15" customHeight="1" x14ac:dyDescent="0.3">
      <c r="A514" s="38">
        <v>261</v>
      </c>
      <c r="B514" s="16" t="s">
        <v>634</v>
      </c>
      <c r="C514" s="16" t="s">
        <v>635</v>
      </c>
      <c r="D514" s="38">
        <v>45</v>
      </c>
      <c r="E514" s="38">
        <v>0.02</v>
      </c>
      <c r="F514" s="38">
        <v>0.02</v>
      </c>
    </row>
    <row r="515" spans="1:6" ht="15" customHeight="1" x14ac:dyDescent="0.3">
      <c r="A515" s="38">
        <v>262</v>
      </c>
      <c r="B515" s="16" t="s">
        <v>636</v>
      </c>
      <c r="C515" s="16" t="s">
        <v>637</v>
      </c>
      <c r="D515" s="38">
        <v>7</v>
      </c>
      <c r="E515" s="38">
        <v>0</v>
      </c>
      <c r="F515" s="38">
        <v>0</v>
      </c>
    </row>
    <row r="516" spans="1:6" ht="15" customHeight="1" x14ac:dyDescent="0.3">
      <c r="A516" s="38">
        <v>263</v>
      </c>
      <c r="B516" s="16" t="s">
        <v>638</v>
      </c>
      <c r="C516" s="16" t="s">
        <v>639</v>
      </c>
      <c r="D516" s="38">
        <v>7</v>
      </c>
      <c r="E516" s="38">
        <v>0</v>
      </c>
      <c r="F516" s="38">
        <v>0</v>
      </c>
    </row>
    <row r="517" spans="1:6" ht="15" customHeight="1" x14ac:dyDescent="0.3">
      <c r="A517" s="38">
        <v>264</v>
      </c>
      <c r="B517" s="16" t="s">
        <v>640</v>
      </c>
      <c r="C517" s="16" t="s">
        <v>641</v>
      </c>
      <c r="D517" s="38">
        <v>21</v>
      </c>
      <c r="E517" s="38">
        <v>0.01</v>
      </c>
      <c r="F517" s="38">
        <v>0.01</v>
      </c>
    </row>
    <row r="518" spans="1:6" ht="15" customHeight="1" x14ac:dyDescent="0.3">
      <c r="A518" s="38">
        <v>265</v>
      </c>
      <c r="B518" s="16" t="s">
        <v>642</v>
      </c>
      <c r="C518" s="16" t="s">
        <v>643</v>
      </c>
      <c r="D518" s="38">
        <v>18</v>
      </c>
      <c r="E518" s="38">
        <v>0.01</v>
      </c>
      <c r="F518" s="38">
        <v>0.01</v>
      </c>
    </row>
    <row r="519" spans="1:6" ht="15" customHeight="1" x14ac:dyDescent="0.3">
      <c r="A519" s="38">
        <v>266</v>
      </c>
      <c r="B519" s="16" t="s">
        <v>644</v>
      </c>
      <c r="C519" s="16" t="s">
        <v>645</v>
      </c>
      <c r="D519" s="38">
        <v>13</v>
      </c>
      <c r="E519" s="38">
        <v>0</v>
      </c>
      <c r="F519" s="38">
        <v>0.01</v>
      </c>
    </row>
    <row r="520" spans="1:6" ht="15" customHeight="1" x14ac:dyDescent="0.3">
      <c r="A520" s="46" t="s">
        <v>646</v>
      </c>
      <c r="B520" s="45" t="s">
        <v>808</v>
      </c>
      <c r="C520" s="46" t="s">
        <v>647</v>
      </c>
      <c r="D520" s="47">
        <f>SUM(D521:D524)</f>
        <v>6884</v>
      </c>
      <c r="E520" s="47">
        <f>SUM(E521:E524)</f>
        <v>2.5499999999999998</v>
      </c>
      <c r="F520" s="47">
        <f>SUM(F521:F524)</f>
        <v>3.1799999999999997</v>
      </c>
    </row>
    <row r="521" spans="1:6" ht="15" customHeight="1" x14ac:dyDescent="0.3">
      <c r="A521" s="38">
        <v>267</v>
      </c>
      <c r="B521" s="16" t="s">
        <v>648</v>
      </c>
      <c r="C521" s="16" t="s">
        <v>649</v>
      </c>
      <c r="D521" s="38">
        <v>1208</v>
      </c>
      <c r="E521" s="38">
        <v>0.45</v>
      </c>
      <c r="F521" s="38">
        <v>0.56000000000000005</v>
      </c>
    </row>
    <row r="522" spans="1:6" ht="15" customHeight="1" x14ac:dyDescent="0.3">
      <c r="A522" s="38">
        <v>268</v>
      </c>
      <c r="B522" s="16" t="s">
        <v>650</v>
      </c>
      <c r="C522" s="16" t="s">
        <v>651</v>
      </c>
      <c r="D522" s="38">
        <v>1055</v>
      </c>
      <c r="E522" s="38">
        <v>0.39</v>
      </c>
      <c r="F522" s="38">
        <v>0.49</v>
      </c>
    </row>
    <row r="523" spans="1:6" ht="15" customHeight="1" x14ac:dyDescent="0.3">
      <c r="A523" s="38">
        <v>269</v>
      </c>
      <c r="B523" s="16" t="s">
        <v>652</v>
      </c>
      <c r="C523" s="16" t="s">
        <v>653</v>
      </c>
      <c r="D523" s="38">
        <v>1</v>
      </c>
      <c r="E523" s="38">
        <v>0</v>
      </c>
      <c r="F523" s="38">
        <v>0</v>
      </c>
    </row>
    <row r="524" spans="1:6" ht="15" customHeight="1" x14ac:dyDescent="0.3">
      <c r="A524" s="38">
        <v>270</v>
      </c>
      <c r="B524" s="16" t="s">
        <v>654</v>
      </c>
      <c r="C524" s="16" t="s">
        <v>655</v>
      </c>
      <c r="D524" s="38">
        <v>4620</v>
      </c>
      <c r="E524" s="38">
        <v>1.71</v>
      </c>
      <c r="F524" s="38">
        <v>2.13</v>
      </c>
    </row>
    <row r="525" spans="1:6" ht="15" customHeight="1" x14ac:dyDescent="0.3">
      <c r="A525" s="46" t="s">
        <v>656</v>
      </c>
      <c r="B525" s="45" t="s">
        <v>809</v>
      </c>
      <c r="C525" s="46" t="s">
        <v>657</v>
      </c>
      <c r="D525" s="47">
        <f>SUM(D526:D544)</f>
        <v>8851</v>
      </c>
      <c r="E525" s="47">
        <f>SUM(E526:E544)</f>
        <v>3.25</v>
      </c>
      <c r="F525" s="47">
        <f>SUM(F526:F544)</f>
        <v>4.0900000000000007</v>
      </c>
    </row>
    <row r="526" spans="1:6" ht="15" customHeight="1" x14ac:dyDescent="0.3">
      <c r="A526" s="38">
        <v>271</v>
      </c>
      <c r="B526" s="16" t="s">
        <v>658</v>
      </c>
      <c r="C526" s="16" t="s">
        <v>659</v>
      </c>
      <c r="D526" s="38">
        <v>72</v>
      </c>
      <c r="E526" s="38">
        <v>0.03</v>
      </c>
      <c r="F526" s="38">
        <v>0.03</v>
      </c>
    </row>
    <row r="527" spans="1:6" ht="15" customHeight="1" x14ac:dyDescent="0.3">
      <c r="A527" s="38">
        <v>272</v>
      </c>
      <c r="B527" s="16" t="s">
        <v>660</v>
      </c>
      <c r="C527" s="16" t="s">
        <v>661</v>
      </c>
      <c r="D527" s="38">
        <v>219</v>
      </c>
      <c r="E527" s="38">
        <v>0.08</v>
      </c>
      <c r="F527" s="38">
        <v>0.1</v>
      </c>
    </row>
    <row r="528" spans="1:6" ht="15" customHeight="1" x14ac:dyDescent="0.3">
      <c r="A528" s="38">
        <v>273</v>
      </c>
      <c r="B528" s="16" t="s">
        <v>662</v>
      </c>
      <c r="C528" s="16" t="s">
        <v>663</v>
      </c>
      <c r="D528" s="38">
        <v>146</v>
      </c>
      <c r="E528" s="38">
        <v>0.05</v>
      </c>
      <c r="F528" s="38">
        <v>7.0000000000000007E-2</v>
      </c>
    </row>
    <row r="529" spans="1:6" ht="15" customHeight="1" x14ac:dyDescent="0.3">
      <c r="A529" s="38">
        <v>274</v>
      </c>
      <c r="B529" s="16" t="s">
        <v>664</v>
      </c>
      <c r="C529" s="16" t="s">
        <v>665</v>
      </c>
      <c r="D529" s="38">
        <v>820</v>
      </c>
      <c r="E529" s="38">
        <v>0.3</v>
      </c>
      <c r="F529" s="38">
        <v>0.38</v>
      </c>
    </row>
    <row r="530" spans="1:6" ht="15" customHeight="1" x14ac:dyDescent="0.3">
      <c r="A530" s="38">
        <v>275</v>
      </c>
      <c r="B530" s="16" t="s">
        <v>666</v>
      </c>
      <c r="C530" s="16" t="s">
        <v>667</v>
      </c>
      <c r="D530" s="38">
        <v>1</v>
      </c>
      <c r="E530" s="38">
        <v>0</v>
      </c>
      <c r="F530" s="38">
        <v>0</v>
      </c>
    </row>
    <row r="531" spans="1:6" ht="15" customHeight="1" x14ac:dyDescent="0.3">
      <c r="A531" s="38">
        <v>276</v>
      </c>
      <c r="B531" s="16" t="s">
        <v>668</v>
      </c>
      <c r="C531" s="16" t="s">
        <v>669</v>
      </c>
      <c r="D531" s="38">
        <v>1065</v>
      </c>
      <c r="E531" s="38">
        <v>0.39</v>
      </c>
      <c r="F531" s="38">
        <v>0.49</v>
      </c>
    </row>
    <row r="532" spans="1:6" ht="15" customHeight="1" x14ac:dyDescent="0.3">
      <c r="A532" s="38">
        <v>277</v>
      </c>
      <c r="B532" s="16" t="s">
        <v>670</v>
      </c>
      <c r="C532" s="16" t="s">
        <v>671</v>
      </c>
      <c r="D532" s="38">
        <v>91</v>
      </c>
      <c r="E532" s="38">
        <v>0.03</v>
      </c>
      <c r="F532" s="38">
        <v>0.04</v>
      </c>
    </row>
    <row r="533" spans="1:6" ht="15" customHeight="1" x14ac:dyDescent="0.3">
      <c r="A533" s="38">
        <v>278</v>
      </c>
      <c r="B533" s="16" t="s">
        <v>672</v>
      </c>
      <c r="C533" s="16" t="s">
        <v>673</v>
      </c>
      <c r="D533" s="38">
        <v>44</v>
      </c>
      <c r="E533" s="38">
        <v>0.02</v>
      </c>
      <c r="F533" s="38">
        <v>0.02</v>
      </c>
    </row>
    <row r="534" spans="1:6" ht="15" customHeight="1" x14ac:dyDescent="0.3">
      <c r="A534" s="38">
        <v>279</v>
      </c>
      <c r="B534" s="16" t="s">
        <v>674</v>
      </c>
      <c r="C534" s="16" t="s">
        <v>675</v>
      </c>
      <c r="D534" s="38">
        <v>19</v>
      </c>
      <c r="E534" s="38">
        <v>0.01</v>
      </c>
      <c r="F534" s="38">
        <v>0.01</v>
      </c>
    </row>
    <row r="535" spans="1:6" ht="15" customHeight="1" x14ac:dyDescent="0.3">
      <c r="A535" s="38">
        <v>280</v>
      </c>
      <c r="B535" s="16" t="s">
        <v>676</v>
      </c>
      <c r="C535" s="16" t="s">
        <v>677</v>
      </c>
      <c r="D535" s="38">
        <v>59</v>
      </c>
      <c r="E535" s="38">
        <v>0.02</v>
      </c>
      <c r="F535" s="38">
        <v>0.03</v>
      </c>
    </row>
    <row r="536" spans="1:6" ht="15" customHeight="1" x14ac:dyDescent="0.3">
      <c r="A536" s="38">
        <v>281</v>
      </c>
      <c r="B536" s="16" t="s">
        <v>678</v>
      </c>
      <c r="C536" s="16" t="s">
        <v>679</v>
      </c>
      <c r="D536" s="38">
        <v>4811</v>
      </c>
      <c r="E536" s="38">
        <v>1.78</v>
      </c>
      <c r="F536" s="38">
        <v>2.2200000000000002</v>
      </c>
    </row>
    <row r="537" spans="1:6" ht="15" customHeight="1" x14ac:dyDescent="0.3">
      <c r="A537" s="38">
        <v>282</v>
      </c>
      <c r="B537" s="16" t="s">
        <v>680</v>
      </c>
      <c r="C537" s="16" t="s">
        <v>681</v>
      </c>
      <c r="D537" s="38">
        <v>305</v>
      </c>
      <c r="E537" s="38">
        <v>0.11</v>
      </c>
      <c r="F537" s="38">
        <v>0.14000000000000001</v>
      </c>
    </row>
    <row r="538" spans="1:6" ht="15" customHeight="1" x14ac:dyDescent="0.3">
      <c r="A538" s="38">
        <v>283</v>
      </c>
      <c r="B538" s="16" t="s">
        <v>682</v>
      </c>
      <c r="C538" s="16" t="s">
        <v>683</v>
      </c>
      <c r="D538" s="38">
        <v>383</v>
      </c>
      <c r="E538" s="38">
        <v>0.14000000000000001</v>
      </c>
      <c r="F538" s="38">
        <v>0.18</v>
      </c>
    </row>
    <row r="539" spans="1:6" ht="15" customHeight="1" x14ac:dyDescent="0.3">
      <c r="A539" s="38">
        <v>284</v>
      </c>
      <c r="B539" s="16" t="s">
        <v>684</v>
      </c>
      <c r="C539" s="16" t="s">
        <v>685</v>
      </c>
      <c r="D539" s="38">
        <v>6</v>
      </c>
      <c r="E539" s="38">
        <v>0</v>
      </c>
      <c r="F539" s="38">
        <v>0</v>
      </c>
    </row>
    <row r="540" spans="1:6" ht="15" customHeight="1" x14ac:dyDescent="0.3">
      <c r="A540" s="38">
        <v>285</v>
      </c>
      <c r="B540" s="16" t="s">
        <v>686</v>
      </c>
      <c r="C540" s="16" t="s">
        <v>687</v>
      </c>
      <c r="D540" s="38">
        <v>90</v>
      </c>
      <c r="E540" s="38">
        <v>0.03</v>
      </c>
      <c r="F540" s="38">
        <v>0.04</v>
      </c>
    </row>
    <row r="541" spans="1:6" ht="15" customHeight="1" x14ac:dyDescent="0.3">
      <c r="A541" s="38">
        <v>286</v>
      </c>
      <c r="B541" s="16" t="s">
        <v>688</v>
      </c>
      <c r="C541" s="16" t="s">
        <v>689</v>
      </c>
      <c r="D541" s="38">
        <v>1</v>
      </c>
      <c r="E541" s="38">
        <v>0</v>
      </c>
      <c r="F541" s="38">
        <v>0</v>
      </c>
    </row>
    <row r="542" spans="1:6" ht="15" customHeight="1" x14ac:dyDescent="0.3">
      <c r="A542" s="38">
        <v>287</v>
      </c>
      <c r="B542" s="16" t="s">
        <v>690</v>
      </c>
      <c r="C542" s="16" t="s">
        <v>691</v>
      </c>
      <c r="D542" s="38">
        <v>492</v>
      </c>
      <c r="E542" s="38">
        <v>0.18</v>
      </c>
      <c r="F542" s="38">
        <v>0.23</v>
      </c>
    </row>
    <row r="543" spans="1:6" ht="15" customHeight="1" x14ac:dyDescent="0.3">
      <c r="A543" s="38">
        <v>288</v>
      </c>
      <c r="B543" s="16" t="s">
        <v>692</v>
      </c>
      <c r="C543" s="16" t="s">
        <v>693</v>
      </c>
      <c r="D543" s="38">
        <v>64</v>
      </c>
      <c r="E543" s="38">
        <v>0.02</v>
      </c>
      <c r="F543" s="38">
        <v>0.03</v>
      </c>
    </row>
    <row r="544" spans="1:6" ht="15" customHeight="1" x14ac:dyDescent="0.3">
      <c r="A544" s="38">
        <v>289</v>
      </c>
      <c r="B544" s="16" t="s">
        <v>694</v>
      </c>
      <c r="C544" s="16" t="s">
        <v>695</v>
      </c>
      <c r="D544" s="38">
        <v>163</v>
      </c>
      <c r="E544" s="38">
        <v>0.06</v>
      </c>
      <c r="F544" s="38">
        <v>0.08</v>
      </c>
    </row>
    <row r="545" spans="1:6" ht="15" customHeight="1" x14ac:dyDescent="0.3">
      <c r="A545" s="46" t="s">
        <v>696</v>
      </c>
      <c r="B545" s="45" t="s">
        <v>810</v>
      </c>
      <c r="C545" s="46" t="s">
        <v>697</v>
      </c>
      <c r="D545" s="47">
        <f>SUM(D546:D550)</f>
        <v>42281</v>
      </c>
      <c r="E545" s="47">
        <f>SUM(E546:E550)</f>
        <v>15.64</v>
      </c>
      <c r="F545" s="47">
        <f>SUM(F546:F550)</f>
        <v>19.47</v>
      </c>
    </row>
    <row r="546" spans="1:6" ht="15" customHeight="1" x14ac:dyDescent="0.3">
      <c r="A546" s="38">
        <v>290</v>
      </c>
      <c r="B546" s="16" t="s">
        <v>698</v>
      </c>
      <c r="C546" s="16" t="s">
        <v>699</v>
      </c>
      <c r="D546" s="38">
        <v>33624</v>
      </c>
      <c r="E546" s="38">
        <v>12.44</v>
      </c>
      <c r="F546" s="38">
        <v>15.49</v>
      </c>
    </row>
    <row r="547" spans="1:6" ht="15" customHeight="1" x14ac:dyDescent="0.3">
      <c r="A547" s="38">
        <v>292</v>
      </c>
      <c r="B547" s="16" t="s">
        <v>702</v>
      </c>
      <c r="C547" s="16" t="s">
        <v>703</v>
      </c>
      <c r="D547" s="38">
        <v>565</v>
      </c>
      <c r="E547" s="38">
        <v>0.21</v>
      </c>
      <c r="F547" s="38">
        <v>0.26</v>
      </c>
    </row>
    <row r="548" spans="1:6" ht="15" customHeight="1" x14ac:dyDescent="0.3">
      <c r="A548" s="38">
        <v>294</v>
      </c>
      <c r="B548" s="16" t="s">
        <v>706</v>
      </c>
      <c r="C548" s="16" t="s">
        <v>707</v>
      </c>
      <c r="D548" s="38">
        <v>3</v>
      </c>
      <c r="E548" s="38">
        <v>0</v>
      </c>
      <c r="F548" s="38">
        <v>0</v>
      </c>
    </row>
    <row r="549" spans="1:6" ht="15" customHeight="1" x14ac:dyDescent="0.3">
      <c r="A549" s="38">
        <v>297</v>
      </c>
      <c r="B549" s="16" t="s">
        <v>712</v>
      </c>
      <c r="C549" s="16" t="s">
        <v>713</v>
      </c>
      <c r="D549" s="38">
        <v>292</v>
      </c>
      <c r="E549" s="38">
        <v>0.11</v>
      </c>
      <c r="F549" s="38">
        <v>0.13</v>
      </c>
    </row>
    <row r="550" spans="1:6" ht="15" customHeight="1" x14ac:dyDescent="0.3">
      <c r="A550" s="38">
        <v>298</v>
      </c>
      <c r="B550" s="16" t="s">
        <v>714</v>
      </c>
      <c r="C550" s="16" t="s">
        <v>715</v>
      </c>
      <c r="D550" s="38">
        <v>7797</v>
      </c>
      <c r="E550" s="38">
        <v>2.88</v>
      </c>
      <c r="F550" s="38">
        <v>3.59</v>
      </c>
    </row>
    <row r="551" spans="1:6" ht="15" customHeight="1" x14ac:dyDescent="0.3">
      <c r="A551" s="46" t="s">
        <v>716</v>
      </c>
      <c r="B551" s="45" t="s">
        <v>811</v>
      </c>
      <c r="C551" s="46" t="s">
        <v>717</v>
      </c>
      <c r="D551" s="47">
        <f>SUM(D552:D553)</f>
        <v>1819</v>
      </c>
      <c r="E551" s="47">
        <f>SUM(E552:E553)</f>
        <v>0.67</v>
      </c>
      <c r="F551" s="47">
        <f>SUM(F552:F553)</f>
        <v>0.84000000000000008</v>
      </c>
    </row>
    <row r="552" spans="1:6" ht="15" customHeight="1" x14ac:dyDescent="0.3">
      <c r="A552" s="38">
        <v>902</v>
      </c>
      <c r="B552" s="16" t="s">
        <v>747</v>
      </c>
      <c r="C552" s="16" t="s">
        <v>721</v>
      </c>
      <c r="D552" s="38">
        <v>1758</v>
      </c>
      <c r="E552" s="38">
        <v>0.65</v>
      </c>
      <c r="F552" s="38">
        <v>0.81</v>
      </c>
    </row>
    <row r="553" spans="1:6" ht="15" customHeight="1" x14ac:dyDescent="0.3">
      <c r="A553" s="38">
        <v>904</v>
      </c>
      <c r="B553" s="16" t="s">
        <v>722</v>
      </c>
      <c r="C553" s="16" t="s">
        <v>723</v>
      </c>
      <c r="D553" s="38">
        <v>61</v>
      </c>
      <c r="E553" s="38">
        <v>0.02</v>
      </c>
      <c r="F553" s="38">
        <v>0.03</v>
      </c>
    </row>
    <row r="554" spans="1:6" ht="15" customHeight="1" x14ac:dyDescent="0.3">
      <c r="A554" s="75"/>
      <c r="B554" s="75" t="s">
        <v>730</v>
      </c>
      <c r="C554" s="41"/>
      <c r="D554" s="43">
        <f>D555+D579+D619+D624+D636+D645+D656+D667+D671+D694+D710+D729+D732+D744+D768+D775+D784+D789+D809+D818+D773</f>
        <v>179073</v>
      </c>
      <c r="E554" s="132">
        <v>100</v>
      </c>
      <c r="F554" s="43">
        <f>F555+F579+F619+F624+F636+F645+F656+F667+F671+F694+F710+F729+F732+F744+F768+F775+F784+F789+F809+F818</f>
        <v>90.489999999999981</v>
      </c>
    </row>
    <row r="555" spans="1:6" ht="15" customHeight="1" x14ac:dyDescent="0.3">
      <c r="A555" s="44" t="s">
        <v>113</v>
      </c>
      <c r="B555" s="45" t="s">
        <v>793</v>
      </c>
      <c r="C555" s="46" t="s">
        <v>114</v>
      </c>
      <c r="D555" s="47">
        <f>SUM(D556:D578)</f>
        <v>2514</v>
      </c>
      <c r="E555" s="47">
        <f>SUM(E556:E578)</f>
        <v>1.3900000000000001</v>
      </c>
      <c r="F555" s="47">
        <f>SUM(F556:F578)</f>
        <v>1.2700000000000002</v>
      </c>
    </row>
    <row r="556" spans="1:6" ht="15" customHeight="1" x14ac:dyDescent="0.3">
      <c r="A556" s="38">
        <v>5</v>
      </c>
      <c r="B556" s="16" t="s">
        <v>119</v>
      </c>
      <c r="C556" s="16" t="s">
        <v>120</v>
      </c>
      <c r="D556" s="38">
        <v>779</v>
      </c>
      <c r="E556" s="38">
        <v>0.44</v>
      </c>
      <c r="F556" s="38">
        <v>0.39</v>
      </c>
    </row>
    <row r="557" spans="1:6" ht="15" customHeight="1" x14ac:dyDescent="0.3">
      <c r="A557" s="38">
        <v>6</v>
      </c>
      <c r="B557" s="16" t="s">
        <v>121</v>
      </c>
      <c r="C557" s="16" t="s">
        <v>728</v>
      </c>
      <c r="D557" s="38">
        <v>359</v>
      </c>
      <c r="E557" s="38">
        <v>0.2</v>
      </c>
      <c r="F557" s="38">
        <v>0.18</v>
      </c>
    </row>
    <row r="558" spans="1:6" ht="15" customHeight="1" x14ac:dyDescent="0.3">
      <c r="A558" s="38">
        <v>7</v>
      </c>
      <c r="B558" s="16" t="s">
        <v>123</v>
      </c>
      <c r="C558" s="16" t="s">
        <v>124</v>
      </c>
      <c r="D558" s="38">
        <v>21</v>
      </c>
      <c r="E558" s="38">
        <v>0.01</v>
      </c>
      <c r="F558" s="38">
        <v>0.01</v>
      </c>
    </row>
    <row r="559" spans="1:6" ht="15" customHeight="1" x14ac:dyDescent="0.3">
      <c r="A559" s="38">
        <v>8</v>
      </c>
      <c r="B559" s="50" t="s">
        <v>125</v>
      </c>
      <c r="C559" s="16" t="s">
        <v>126</v>
      </c>
      <c r="D559" s="38">
        <v>1</v>
      </c>
      <c r="E559" s="38">
        <v>0</v>
      </c>
      <c r="F559" s="38">
        <v>0</v>
      </c>
    </row>
    <row r="560" spans="1:6" ht="15" customHeight="1" x14ac:dyDescent="0.3">
      <c r="A560" s="38">
        <v>17</v>
      </c>
      <c r="B560" s="16" t="s">
        <v>135</v>
      </c>
      <c r="C560" s="16" t="s">
        <v>136</v>
      </c>
      <c r="D560" s="38">
        <v>1</v>
      </c>
      <c r="E560" s="38">
        <v>0</v>
      </c>
      <c r="F560" s="38">
        <v>0</v>
      </c>
    </row>
    <row r="561" spans="1:6" ht="15" customHeight="1" x14ac:dyDescent="0.3">
      <c r="A561" s="38">
        <v>18</v>
      </c>
      <c r="B561" s="16" t="s">
        <v>137</v>
      </c>
      <c r="C561" s="16" t="s">
        <v>138</v>
      </c>
      <c r="D561" s="38">
        <v>41</v>
      </c>
      <c r="E561" s="38">
        <v>0.02</v>
      </c>
      <c r="F561" s="38">
        <v>0.02</v>
      </c>
    </row>
    <row r="562" spans="1:6" ht="15" customHeight="1" x14ac:dyDescent="0.3">
      <c r="A562" s="38">
        <v>21</v>
      </c>
      <c r="B562" s="16" t="s">
        <v>143</v>
      </c>
      <c r="C562" s="16" t="s">
        <v>144</v>
      </c>
      <c r="D562" s="38">
        <v>1</v>
      </c>
      <c r="E562" s="38">
        <v>0</v>
      </c>
      <c r="F562" s="38">
        <v>0</v>
      </c>
    </row>
    <row r="563" spans="1:6" ht="15" customHeight="1" x14ac:dyDescent="0.3">
      <c r="A563" s="38">
        <v>24</v>
      </c>
      <c r="B563" s="16" t="s">
        <v>149</v>
      </c>
      <c r="C563" s="16" t="s">
        <v>150</v>
      </c>
      <c r="D563" s="38">
        <v>8</v>
      </c>
      <c r="E563" s="38">
        <v>0</v>
      </c>
      <c r="F563" s="38">
        <v>0</v>
      </c>
    </row>
    <row r="564" spans="1:6" ht="15" customHeight="1" x14ac:dyDescent="0.3">
      <c r="A564" s="38">
        <v>25</v>
      </c>
      <c r="B564" s="16" t="s">
        <v>151</v>
      </c>
      <c r="C564" s="16" t="s">
        <v>152</v>
      </c>
      <c r="D564" s="38">
        <v>10</v>
      </c>
      <c r="E564" s="38">
        <v>0.01</v>
      </c>
      <c r="F564" s="38">
        <v>0.01</v>
      </c>
    </row>
    <row r="565" spans="1:6" ht="15" customHeight="1" x14ac:dyDescent="0.3">
      <c r="A565" s="38">
        <v>32</v>
      </c>
      <c r="B565" s="16" t="s">
        <v>157</v>
      </c>
      <c r="C565" s="16" t="s">
        <v>158</v>
      </c>
      <c r="D565" s="38">
        <v>4</v>
      </c>
      <c r="E565" s="38">
        <v>0</v>
      </c>
      <c r="F565" s="38">
        <v>0</v>
      </c>
    </row>
    <row r="566" spans="1:6" ht="15" customHeight="1" x14ac:dyDescent="0.3">
      <c r="A566" s="38">
        <v>33</v>
      </c>
      <c r="B566" s="16" t="s">
        <v>159</v>
      </c>
      <c r="C566" s="16" t="s">
        <v>160</v>
      </c>
      <c r="D566" s="38">
        <v>95</v>
      </c>
      <c r="E566" s="38">
        <v>0.05</v>
      </c>
      <c r="F566" s="38">
        <v>0.05</v>
      </c>
    </row>
    <row r="567" spans="1:6" ht="15" customHeight="1" x14ac:dyDescent="0.3">
      <c r="A567" s="38">
        <v>34</v>
      </c>
      <c r="B567" s="16" t="s">
        <v>161</v>
      </c>
      <c r="C567" s="16" t="s">
        <v>162</v>
      </c>
      <c r="D567" s="38">
        <v>245</v>
      </c>
      <c r="E567" s="38">
        <v>0.14000000000000001</v>
      </c>
      <c r="F567" s="38">
        <v>0.12</v>
      </c>
    </row>
    <row r="568" spans="1:6" ht="15" customHeight="1" x14ac:dyDescent="0.3">
      <c r="A568" s="38">
        <v>35</v>
      </c>
      <c r="B568" s="16" t="s">
        <v>163</v>
      </c>
      <c r="C568" s="16" t="s">
        <v>164</v>
      </c>
      <c r="D568" s="38">
        <v>2</v>
      </c>
      <c r="E568" s="38">
        <v>0</v>
      </c>
      <c r="F568" s="38">
        <v>0</v>
      </c>
    </row>
    <row r="569" spans="1:6" ht="15" customHeight="1" x14ac:dyDescent="0.3">
      <c r="A569" s="38">
        <v>37</v>
      </c>
      <c r="B569" s="16" t="s">
        <v>167</v>
      </c>
      <c r="C569" s="16" t="s">
        <v>168</v>
      </c>
      <c r="D569" s="38">
        <v>3</v>
      </c>
      <c r="E569" s="38">
        <v>0</v>
      </c>
      <c r="F569" s="38">
        <v>0</v>
      </c>
    </row>
    <row r="570" spans="1:6" ht="15" customHeight="1" x14ac:dyDescent="0.3">
      <c r="A570" s="38">
        <v>38</v>
      </c>
      <c r="B570" s="16" t="s">
        <v>169</v>
      </c>
      <c r="C570" s="16" t="s">
        <v>170</v>
      </c>
      <c r="D570" s="38">
        <v>55</v>
      </c>
      <c r="E570" s="38">
        <v>0.03</v>
      </c>
      <c r="F570" s="38">
        <v>0.03</v>
      </c>
    </row>
    <row r="571" spans="1:6" ht="15" customHeight="1" x14ac:dyDescent="0.3">
      <c r="A571" s="38">
        <v>39</v>
      </c>
      <c r="B571" s="16" t="s">
        <v>171</v>
      </c>
      <c r="C571" s="16" t="s">
        <v>172</v>
      </c>
      <c r="D571" s="38">
        <v>2</v>
      </c>
      <c r="E571" s="38">
        <v>0</v>
      </c>
      <c r="F571" s="38">
        <v>0</v>
      </c>
    </row>
    <row r="572" spans="1:6" ht="15" customHeight="1" x14ac:dyDescent="0.3">
      <c r="A572" s="38">
        <v>40</v>
      </c>
      <c r="B572" s="16" t="s">
        <v>173</v>
      </c>
      <c r="C572" s="16" t="s">
        <v>174</v>
      </c>
      <c r="D572" s="38">
        <v>4</v>
      </c>
      <c r="E572" s="38">
        <v>0</v>
      </c>
      <c r="F572" s="38">
        <v>0</v>
      </c>
    </row>
    <row r="573" spans="1:6" ht="15" customHeight="1" x14ac:dyDescent="0.3">
      <c r="A573" s="38">
        <v>41</v>
      </c>
      <c r="B573" s="16" t="s">
        <v>175</v>
      </c>
      <c r="C573" s="16" t="s">
        <v>176</v>
      </c>
      <c r="D573" s="38">
        <v>446</v>
      </c>
      <c r="E573" s="38">
        <v>0.25</v>
      </c>
      <c r="F573" s="38">
        <v>0.23</v>
      </c>
    </row>
    <row r="574" spans="1:6" ht="15" customHeight="1" x14ac:dyDescent="0.3">
      <c r="A574" s="38">
        <v>42</v>
      </c>
      <c r="B574" s="16" t="s">
        <v>177</v>
      </c>
      <c r="C574" s="16" t="s">
        <v>178</v>
      </c>
      <c r="D574" s="38">
        <v>328</v>
      </c>
      <c r="E574" s="38">
        <v>0.18</v>
      </c>
      <c r="F574" s="38">
        <v>0.17</v>
      </c>
    </row>
    <row r="575" spans="1:6" ht="15" customHeight="1" x14ac:dyDescent="0.3">
      <c r="A575" s="38">
        <v>48</v>
      </c>
      <c r="B575" s="16" t="s">
        <v>187</v>
      </c>
      <c r="C575" s="16" t="s">
        <v>188</v>
      </c>
      <c r="D575" s="2">
        <v>8</v>
      </c>
      <c r="E575" s="2">
        <v>0</v>
      </c>
      <c r="F575" s="2">
        <v>0</v>
      </c>
    </row>
    <row r="576" spans="1:6" ht="15" customHeight="1" x14ac:dyDescent="0.3">
      <c r="A576" s="38">
        <v>53</v>
      </c>
      <c r="B576" s="16" t="s">
        <v>193</v>
      </c>
      <c r="C576" s="16" t="s">
        <v>194</v>
      </c>
      <c r="D576" s="38">
        <v>3</v>
      </c>
      <c r="E576" s="38">
        <v>0</v>
      </c>
      <c r="F576" s="38">
        <v>0</v>
      </c>
    </row>
    <row r="577" spans="1:6" ht="15" customHeight="1" x14ac:dyDescent="0.3">
      <c r="A577" s="38">
        <v>54</v>
      </c>
      <c r="B577" s="16" t="s">
        <v>195</v>
      </c>
      <c r="C577" s="16" t="s">
        <v>196</v>
      </c>
      <c r="D577" s="38">
        <v>17</v>
      </c>
      <c r="E577" s="38">
        <v>0.01</v>
      </c>
      <c r="F577" s="38">
        <v>0.01</v>
      </c>
    </row>
    <row r="578" spans="1:6" ht="15" customHeight="1" x14ac:dyDescent="0.3">
      <c r="A578" s="38">
        <v>57</v>
      </c>
      <c r="B578" s="16" t="s">
        <v>199</v>
      </c>
      <c r="C578" s="16" t="s">
        <v>200</v>
      </c>
      <c r="D578" s="38">
        <v>81</v>
      </c>
      <c r="E578" s="38">
        <v>0.05</v>
      </c>
      <c r="F578" s="38">
        <v>0.05</v>
      </c>
    </row>
    <row r="579" spans="1:6" ht="15" customHeight="1" x14ac:dyDescent="0.3">
      <c r="A579" s="46" t="s">
        <v>201</v>
      </c>
      <c r="B579" s="45" t="s">
        <v>794</v>
      </c>
      <c r="C579" s="46" t="s">
        <v>202</v>
      </c>
      <c r="D579" s="47">
        <f>SUM(D580:D618)</f>
        <v>5058</v>
      </c>
      <c r="E579" s="47">
        <f>SUM(E580:E618)</f>
        <v>2.8499999999999996</v>
      </c>
      <c r="F579" s="47">
        <f>SUM(F580:F618)</f>
        <v>2.5500000000000003</v>
      </c>
    </row>
    <row r="580" spans="1:6" ht="15" customHeight="1" x14ac:dyDescent="0.3">
      <c r="A580" s="38">
        <v>58</v>
      </c>
      <c r="B580" s="16" t="s">
        <v>203</v>
      </c>
      <c r="C580" s="16" t="s">
        <v>204</v>
      </c>
      <c r="D580" s="38">
        <v>46</v>
      </c>
      <c r="E580" s="38">
        <v>0.03</v>
      </c>
      <c r="F580" s="38">
        <v>0.02</v>
      </c>
    </row>
    <row r="581" spans="1:6" ht="15" customHeight="1" x14ac:dyDescent="0.3">
      <c r="A581" s="38">
        <v>59</v>
      </c>
      <c r="B581" s="16" t="s">
        <v>205</v>
      </c>
      <c r="C581" s="16" t="s">
        <v>206</v>
      </c>
      <c r="D581" s="38">
        <v>9</v>
      </c>
      <c r="E581" s="38">
        <v>0.01</v>
      </c>
      <c r="F581" s="38">
        <v>0</v>
      </c>
    </row>
    <row r="582" spans="1:6" ht="15" customHeight="1" x14ac:dyDescent="0.3">
      <c r="A582" s="38">
        <v>60</v>
      </c>
      <c r="B582" s="16" t="s">
        <v>207</v>
      </c>
      <c r="C582" s="16" t="s">
        <v>208</v>
      </c>
      <c r="D582" s="38">
        <v>37</v>
      </c>
      <c r="E582" s="38">
        <v>0.02</v>
      </c>
      <c r="F582" s="38">
        <v>0.02</v>
      </c>
    </row>
    <row r="583" spans="1:6" ht="15" customHeight="1" x14ac:dyDescent="0.3">
      <c r="A583" s="38">
        <v>61</v>
      </c>
      <c r="B583" s="16" t="s">
        <v>209</v>
      </c>
      <c r="C583" s="16" t="s">
        <v>210</v>
      </c>
      <c r="D583" s="38">
        <v>136</v>
      </c>
      <c r="E583" s="38">
        <v>0.08</v>
      </c>
      <c r="F583" s="38">
        <v>7.0000000000000007E-2</v>
      </c>
    </row>
    <row r="584" spans="1:6" ht="15" customHeight="1" x14ac:dyDescent="0.3">
      <c r="A584" s="38">
        <v>62</v>
      </c>
      <c r="B584" s="16" t="s">
        <v>211</v>
      </c>
      <c r="C584" s="16" t="s">
        <v>212</v>
      </c>
      <c r="D584" s="38">
        <v>137</v>
      </c>
      <c r="E584" s="38">
        <v>0.08</v>
      </c>
      <c r="F584" s="38">
        <v>7.0000000000000007E-2</v>
      </c>
    </row>
    <row r="585" spans="1:6" ht="15" customHeight="1" x14ac:dyDescent="0.3">
      <c r="A585" s="38">
        <v>63</v>
      </c>
      <c r="B585" s="16" t="s">
        <v>213</v>
      </c>
      <c r="C585" s="16" t="s">
        <v>214</v>
      </c>
      <c r="D585" s="38">
        <v>18</v>
      </c>
      <c r="E585" s="38">
        <v>0.01</v>
      </c>
      <c r="F585" s="38">
        <v>0.01</v>
      </c>
    </row>
    <row r="586" spans="1:6" ht="15" customHeight="1" x14ac:dyDescent="0.3">
      <c r="A586" s="38">
        <v>64</v>
      </c>
      <c r="B586" s="16" t="s">
        <v>215</v>
      </c>
      <c r="C586" s="16" t="s">
        <v>216</v>
      </c>
      <c r="D586" s="38">
        <v>49</v>
      </c>
      <c r="E586" s="38">
        <v>0.03</v>
      </c>
      <c r="F586" s="38">
        <v>0.02</v>
      </c>
    </row>
    <row r="587" spans="1:6" ht="15" customHeight="1" x14ac:dyDescent="0.3">
      <c r="A587" s="38">
        <v>65</v>
      </c>
      <c r="B587" s="16" t="s">
        <v>217</v>
      </c>
      <c r="C587" s="16" t="s">
        <v>218</v>
      </c>
      <c r="D587" s="38">
        <v>81</v>
      </c>
      <c r="E587" s="38">
        <v>0.05</v>
      </c>
      <c r="F587" s="38">
        <v>0.04</v>
      </c>
    </row>
    <row r="588" spans="1:6" ht="15" customHeight="1" x14ac:dyDescent="0.3">
      <c r="A588" s="38">
        <v>66</v>
      </c>
      <c r="B588" s="16" t="s">
        <v>219</v>
      </c>
      <c r="C588" s="16" t="s">
        <v>220</v>
      </c>
      <c r="D588" s="38">
        <v>41</v>
      </c>
      <c r="E588" s="38">
        <v>0.02</v>
      </c>
      <c r="F588" s="38">
        <v>0.02</v>
      </c>
    </row>
    <row r="589" spans="1:6" ht="15" customHeight="1" x14ac:dyDescent="0.3">
      <c r="A589" s="38">
        <v>67</v>
      </c>
      <c r="B589" s="16" t="s">
        <v>221</v>
      </c>
      <c r="C589" s="16" t="s">
        <v>222</v>
      </c>
      <c r="D589" s="38">
        <v>250</v>
      </c>
      <c r="E589" s="38">
        <v>0.14000000000000001</v>
      </c>
      <c r="F589" s="38">
        <v>0.13</v>
      </c>
    </row>
    <row r="590" spans="1:6" ht="15" customHeight="1" x14ac:dyDescent="0.3">
      <c r="A590" s="38">
        <v>68</v>
      </c>
      <c r="B590" s="16" t="s">
        <v>223</v>
      </c>
      <c r="C590" s="16" t="s">
        <v>224</v>
      </c>
      <c r="D590" s="38">
        <v>32</v>
      </c>
      <c r="E590" s="38">
        <v>0.02</v>
      </c>
      <c r="F590" s="38">
        <v>0.02</v>
      </c>
    </row>
    <row r="591" spans="1:6" ht="15" customHeight="1" x14ac:dyDescent="0.3">
      <c r="A591" s="38">
        <v>69</v>
      </c>
      <c r="B591" s="16" t="s">
        <v>225</v>
      </c>
      <c r="C591" s="16" t="s">
        <v>226</v>
      </c>
      <c r="D591" s="38">
        <v>5</v>
      </c>
      <c r="E591" s="38">
        <v>0</v>
      </c>
      <c r="F591" s="38">
        <v>0</v>
      </c>
    </row>
    <row r="592" spans="1:6" ht="15" customHeight="1" x14ac:dyDescent="0.3">
      <c r="A592" s="38">
        <v>70</v>
      </c>
      <c r="B592" s="16" t="s">
        <v>227</v>
      </c>
      <c r="C592" s="16" t="s">
        <v>228</v>
      </c>
      <c r="D592" s="38">
        <v>63</v>
      </c>
      <c r="E592" s="38">
        <v>0.04</v>
      </c>
      <c r="F592" s="38">
        <v>0.03</v>
      </c>
    </row>
    <row r="593" spans="1:6" ht="15" customHeight="1" x14ac:dyDescent="0.3">
      <c r="A593" s="38">
        <v>71</v>
      </c>
      <c r="B593" s="16" t="s">
        <v>229</v>
      </c>
      <c r="C593" s="16" t="s">
        <v>230</v>
      </c>
      <c r="D593" s="38">
        <v>127</v>
      </c>
      <c r="E593" s="38">
        <v>7.0000000000000007E-2</v>
      </c>
      <c r="F593" s="38">
        <v>0.06</v>
      </c>
    </row>
    <row r="594" spans="1:6" ht="15" customHeight="1" x14ac:dyDescent="0.3">
      <c r="A594" s="38">
        <v>72</v>
      </c>
      <c r="B594" s="16" t="s">
        <v>231</v>
      </c>
      <c r="C594" s="16" t="s">
        <v>232</v>
      </c>
      <c r="D594" s="38">
        <v>59</v>
      </c>
      <c r="E594" s="38">
        <v>0.03</v>
      </c>
      <c r="F594" s="38">
        <v>0.03</v>
      </c>
    </row>
    <row r="595" spans="1:6" ht="15" customHeight="1" x14ac:dyDescent="0.3">
      <c r="A595" s="38">
        <v>73</v>
      </c>
      <c r="B595" s="16" t="s">
        <v>233</v>
      </c>
      <c r="C595" s="16" t="s">
        <v>234</v>
      </c>
      <c r="D595" s="38">
        <v>622</v>
      </c>
      <c r="E595" s="38">
        <v>0.35</v>
      </c>
      <c r="F595" s="38">
        <v>0.31</v>
      </c>
    </row>
    <row r="596" spans="1:6" ht="15" customHeight="1" x14ac:dyDescent="0.3">
      <c r="A596" s="38">
        <v>74</v>
      </c>
      <c r="B596" s="16" t="s">
        <v>235</v>
      </c>
      <c r="C596" s="16" t="s">
        <v>236</v>
      </c>
      <c r="D596" s="38">
        <v>42</v>
      </c>
      <c r="E596" s="38">
        <v>0.02</v>
      </c>
      <c r="F596" s="38">
        <v>0.02</v>
      </c>
    </row>
    <row r="597" spans="1:6" ht="15" customHeight="1" x14ac:dyDescent="0.3">
      <c r="A597" s="38">
        <v>75</v>
      </c>
      <c r="B597" s="16" t="s">
        <v>237</v>
      </c>
      <c r="C597" s="16" t="s">
        <v>238</v>
      </c>
      <c r="D597" s="38">
        <v>46</v>
      </c>
      <c r="E597" s="38">
        <v>0.03</v>
      </c>
      <c r="F597" s="38">
        <v>0.02</v>
      </c>
    </row>
    <row r="598" spans="1:6" ht="15" customHeight="1" x14ac:dyDescent="0.3">
      <c r="A598" s="38">
        <v>76</v>
      </c>
      <c r="B598" s="16" t="s">
        <v>239</v>
      </c>
      <c r="C598" s="16" t="s">
        <v>240</v>
      </c>
      <c r="D598" s="38">
        <v>28</v>
      </c>
      <c r="E598" s="38">
        <v>0.02</v>
      </c>
      <c r="F598" s="38">
        <v>0.01</v>
      </c>
    </row>
    <row r="599" spans="1:6" ht="15" customHeight="1" x14ac:dyDescent="0.3">
      <c r="A599" s="38">
        <v>77</v>
      </c>
      <c r="B599" s="16" t="s">
        <v>241</v>
      </c>
      <c r="C599" s="16" t="s">
        <v>242</v>
      </c>
      <c r="D599" s="38">
        <v>268</v>
      </c>
      <c r="E599" s="38">
        <v>0.15</v>
      </c>
      <c r="F599" s="38">
        <v>0.14000000000000001</v>
      </c>
    </row>
    <row r="600" spans="1:6" ht="15" customHeight="1" x14ac:dyDescent="0.3">
      <c r="A600" s="38">
        <v>78</v>
      </c>
      <c r="B600" s="16" t="s">
        <v>243</v>
      </c>
      <c r="C600" s="16" t="s">
        <v>244</v>
      </c>
      <c r="D600" s="38">
        <v>36</v>
      </c>
      <c r="E600" s="38">
        <v>0.02</v>
      </c>
      <c r="F600" s="38">
        <v>0.02</v>
      </c>
    </row>
    <row r="601" spans="1:6" ht="15" customHeight="1" x14ac:dyDescent="0.3">
      <c r="A601" s="38">
        <v>79</v>
      </c>
      <c r="B601" s="16" t="s">
        <v>245</v>
      </c>
      <c r="C601" s="16" t="s">
        <v>246</v>
      </c>
      <c r="D601" s="38">
        <v>152</v>
      </c>
      <c r="E601" s="38">
        <v>0.08</v>
      </c>
      <c r="F601" s="38">
        <v>0.08</v>
      </c>
    </row>
    <row r="602" spans="1:6" ht="15" customHeight="1" x14ac:dyDescent="0.3">
      <c r="A602" s="38">
        <v>80</v>
      </c>
      <c r="B602" s="16" t="s">
        <v>247</v>
      </c>
      <c r="C602" s="16" t="s">
        <v>248</v>
      </c>
      <c r="D602" s="38">
        <v>89</v>
      </c>
      <c r="E602" s="38">
        <v>0.05</v>
      </c>
      <c r="F602" s="38">
        <v>0.05</v>
      </c>
    </row>
    <row r="603" spans="1:6" ht="15" customHeight="1" x14ac:dyDescent="0.3">
      <c r="A603" s="38">
        <v>81</v>
      </c>
      <c r="B603" s="16" t="s">
        <v>249</v>
      </c>
      <c r="C603" s="16" t="s">
        <v>250</v>
      </c>
      <c r="D603" s="38">
        <v>6</v>
      </c>
      <c r="E603" s="38">
        <v>0</v>
      </c>
      <c r="F603" s="38">
        <v>0</v>
      </c>
    </row>
    <row r="604" spans="1:6" ht="15" customHeight="1" x14ac:dyDescent="0.3">
      <c r="A604" s="38">
        <v>82</v>
      </c>
      <c r="B604" s="16" t="s">
        <v>251</v>
      </c>
      <c r="C604" s="16" t="s">
        <v>252</v>
      </c>
      <c r="D604" s="38">
        <v>29</v>
      </c>
      <c r="E604" s="38">
        <v>0.02</v>
      </c>
      <c r="F604" s="38">
        <v>0.01</v>
      </c>
    </row>
    <row r="605" spans="1:6" ht="15" customHeight="1" x14ac:dyDescent="0.3">
      <c r="A605" s="38">
        <v>83</v>
      </c>
      <c r="B605" s="16" t="s">
        <v>253</v>
      </c>
      <c r="C605" s="16" t="s">
        <v>254</v>
      </c>
      <c r="D605" s="38">
        <v>21</v>
      </c>
      <c r="E605" s="38">
        <v>0.01</v>
      </c>
      <c r="F605" s="38">
        <v>0.01</v>
      </c>
    </row>
    <row r="606" spans="1:6" ht="15" customHeight="1" x14ac:dyDescent="0.3">
      <c r="A606" s="38">
        <v>84</v>
      </c>
      <c r="B606" s="16" t="s">
        <v>255</v>
      </c>
      <c r="C606" s="16" t="s">
        <v>256</v>
      </c>
      <c r="D606" s="38">
        <v>169</v>
      </c>
      <c r="E606" s="38">
        <v>0.09</v>
      </c>
      <c r="F606" s="38">
        <v>0.09</v>
      </c>
    </row>
    <row r="607" spans="1:6" ht="15" customHeight="1" x14ac:dyDescent="0.3">
      <c r="A607" s="38">
        <v>85</v>
      </c>
      <c r="B607" s="16" t="s">
        <v>257</v>
      </c>
      <c r="C607" s="16" t="s">
        <v>258</v>
      </c>
      <c r="D607" s="38">
        <v>47</v>
      </c>
      <c r="E607" s="38">
        <v>0.03</v>
      </c>
      <c r="F607" s="38">
        <v>0.02</v>
      </c>
    </row>
    <row r="608" spans="1:6" ht="15" customHeight="1" x14ac:dyDescent="0.3">
      <c r="A608" s="38">
        <v>86</v>
      </c>
      <c r="B608" s="16" t="s">
        <v>259</v>
      </c>
      <c r="C608" s="16" t="s">
        <v>260</v>
      </c>
      <c r="D608" s="38">
        <v>62</v>
      </c>
      <c r="E608" s="38">
        <v>0.03</v>
      </c>
      <c r="F608" s="38">
        <v>0.03</v>
      </c>
    </row>
    <row r="609" spans="1:6" ht="15" customHeight="1" x14ac:dyDescent="0.3">
      <c r="A609" s="38">
        <v>87</v>
      </c>
      <c r="B609" s="16" t="s">
        <v>261</v>
      </c>
      <c r="C609" s="16" t="s">
        <v>262</v>
      </c>
      <c r="D609" s="38">
        <v>53</v>
      </c>
      <c r="E609" s="38">
        <v>0.03</v>
      </c>
      <c r="F609" s="38">
        <v>0.03</v>
      </c>
    </row>
    <row r="610" spans="1:6" ht="15" customHeight="1" x14ac:dyDescent="0.3">
      <c r="A610" s="38">
        <v>88</v>
      </c>
      <c r="B610" s="16" t="s">
        <v>263</v>
      </c>
      <c r="C610" s="16" t="s">
        <v>264</v>
      </c>
      <c r="D610" s="38">
        <v>42</v>
      </c>
      <c r="E610" s="38">
        <v>0.02</v>
      </c>
      <c r="F610" s="38">
        <v>0.02</v>
      </c>
    </row>
    <row r="611" spans="1:6" ht="15" customHeight="1" x14ac:dyDescent="0.3">
      <c r="A611" s="38">
        <v>89</v>
      </c>
      <c r="B611" s="16" t="s">
        <v>265</v>
      </c>
      <c r="C611" s="16" t="s">
        <v>266</v>
      </c>
      <c r="D611" s="38">
        <v>12</v>
      </c>
      <c r="E611" s="38">
        <v>0.01</v>
      </c>
      <c r="F611" s="38">
        <v>0.01</v>
      </c>
    </row>
    <row r="612" spans="1:6" ht="15" customHeight="1" x14ac:dyDescent="0.3">
      <c r="A612" s="38">
        <v>90</v>
      </c>
      <c r="B612" s="16" t="s">
        <v>267</v>
      </c>
      <c r="C612" s="16" t="s">
        <v>268</v>
      </c>
      <c r="D612" s="38">
        <v>664</v>
      </c>
      <c r="E612" s="38">
        <v>0.37</v>
      </c>
      <c r="F612" s="38">
        <v>0.34</v>
      </c>
    </row>
    <row r="613" spans="1:6" ht="15" customHeight="1" x14ac:dyDescent="0.3">
      <c r="A613" s="38">
        <v>91</v>
      </c>
      <c r="B613" s="16" t="s">
        <v>269</v>
      </c>
      <c r="C613" s="16" t="s">
        <v>270</v>
      </c>
      <c r="D613" s="38">
        <v>260</v>
      </c>
      <c r="E613" s="38">
        <v>0.15</v>
      </c>
      <c r="F613" s="38">
        <v>0.13</v>
      </c>
    </row>
    <row r="614" spans="1:6" ht="15" customHeight="1" x14ac:dyDescent="0.3">
      <c r="A614" s="38">
        <v>92</v>
      </c>
      <c r="B614" s="16" t="s">
        <v>271</v>
      </c>
      <c r="C614" s="16" t="s">
        <v>272</v>
      </c>
      <c r="D614" s="38">
        <v>60</v>
      </c>
      <c r="E614" s="38">
        <v>0.03</v>
      </c>
      <c r="F614" s="38">
        <v>0.03</v>
      </c>
    </row>
    <row r="615" spans="1:6" ht="15" customHeight="1" x14ac:dyDescent="0.3">
      <c r="A615" s="38">
        <v>93</v>
      </c>
      <c r="B615" s="16" t="s">
        <v>273</v>
      </c>
      <c r="C615" s="16" t="s">
        <v>274</v>
      </c>
      <c r="D615" s="38">
        <v>11</v>
      </c>
      <c r="E615" s="38">
        <v>0.01</v>
      </c>
      <c r="F615" s="38">
        <v>0.01</v>
      </c>
    </row>
    <row r="616" spans="1:6" ht="15" customHeight="1" x14ac:dyDescent="0.3">
      <c r="A616" s="38">
        <v>94</v>
      </c>
      <c r="B616" s="16" t="s">
        <v>275</v>
      </c>
      <c r="C616" s="16" t="s">
        <v>276</v>
      </c>
      <c r="D616" s="38">
        <v>50</v>
      </c>
      <c r="E616" s="38">
        <v>0.03</v>
      </c>
      <c r="F616" s="38">
        <v>0.03</v>
      </c>
    </row>
    <row r="617" spans="1:6" ht="15" customHeight="1" x14ac:dyDescent="0.3">
      <c r="A617" s="38">
        <v>95</v>
      </c>
      <c r="B617" s="16" t="s">
        <v>277</v>
      </c>
      <c r="C617" s="16" t="s">
        <v>278</v>
      </c>
      <c r="D617" s="38">
        <v>24</v>
      </c>
      <c r="E617" s="38">
        <v>0.01</v>
      </c>
      <c r="F617" s="38">
        <v>0.01</v>
      </c>
    </row>
    <row r="618" spans="1:6" ht="15" customHeight="1" x14ac:dyDescent="0.3">
      <c r="A618" s="38">
        <v>96</v>
      </c>
      <c r="B618" s="16" t="s">
        <v>279</v>
      </c>
      <c r="C618" s="16" t="s">
        <v>280</v>
      </c>
      <c r="D618" s="38">
        <v>1175</v>
      </c>
      <c r="E618" s="38">
        <v>0.66</v>
      </c>
      <c r="F618" s="38">
        <v>0.59</v>
      </c>
    </row>
    <row r="619" spans="1:6" ht="15" customHeight="1" x14ac:dyDescent="0.3">
      <c r="A619" s="46" t="s">
        <v>281</v>
      </c>
      <c r="B619" s="52" t="s">
        <v>795</v>
      </c>
      <c r="C619" s="46" t="s">
        <v>282</v>
      </c>
      <c r="D619" s="47">
        <f>SUM(D620:D623)</f>
        <v>2091</v>
      </c>
      <c r="E619" s="47">
        <f>SUM(E620:E623)</f>
        <v>1.17</v>
      </c>
      <c r="F619" s="47">
        <f>SUM(F620:F623)</f>
        <v>1.06</v>
      </c>
    </row>
    <row r="620" spans="1:6" ht="15" customHeight="1" x14ac:dyDescent="0.3">
      <c r="A620" s="38">
        <v>97</v>
      </c>
      <c r="B620" s="16" t="s">
        <v>283</v>
      </c>
      <c r="C620" s="16" t="s">
        <v>284</v>
      </c>
      <c r="D620" s="38">
        <v>1650</v>
      </c>
      <c r="E620" s="38">
        <v>0.92</v>
      </c>
      <c r="F620" s="38">
        <v>0.83</v>
      </c>
    </row>
    <row r="621" spans="1:6" ht="15" customHeight="1" x14ac:dyDescent="0.3">
      <c r="A621" s="38">
        <v>98</v>
      </c>
      <c r="B621" s="16" t="s">
        <v>285</v>
      </c>
      <c r="C621" s="16" t="s">
        <v>286</v>
      </c>
      <c r="D621" s="38">
        <v>191</v>
      </c>
      <c r="E621" s="38">
        <v>0.11</v>
      </c>
      <c r="F621" s="38">
        <v>0.1</v>
      </c>
    </row>
    <row r="622" spans="1:6" ht="15" customHeight="1" x14ac:dyDescent="0.3">
      <c r="A622" s="38">
        <v>99</v>
      </c>
      <c r="B622" s="16" t="s">
        <v>287</v>
      </c>
      <c r="C622" s="16" t="s">
        <v>288</v>
      </c>
      <c r="D622" s="38">
        <v>210</v>
      </c>
      <c r="E622" s="38">
        <v>0.12</v>
      </c>
      <c r="F622" s="38">
        <v>0.11</v>
      </c>
    </row>
    <row r="623" spans="1:6" ht="15" customHeight="1" x14ac:dyDescent="0.3">
      <c r="A623" s="38">
        <v>100</v>
      </c>
      <c r="B623" s="16" t="s">
        <v>289</v>
      </c>
      <c r="C623" s="16" t="s">
        <v>290</v>
      </c>
      <c r="D623" s="38">
        <v>40</v>
      </c>
      <c r="E623" s="38">
        <v>0.02</v>
      </c>
      <c r="F623" s="38">
        <v>0.02</v>
      </c>
    </row>
    <row r="624" spans="1:6" ht="15" customHeight="1" x14ac:dyDescent="0.3">
      <c r="A624" s="46" t="s">
        <v>291</v>
      </c>
      <c r="B624" s="45" t="s">
        <v>796</v>
      </c>
      <c r="C624" s="46" t="s">
        <v>292</v>
      </c>
      <c r="D624" s="47">
        <f>SUM(D625:D635)</f>
        <v>11742</v>
      </c>
      <c r="E624" s="47">
        <f>SUM(E625:E635)</f>
        <v>6.55</v>
      </c>
      <c r="F624" s="47">
        <f>SUM(F625:F635)</f>
        <v>5.9399999999999995</v>
      </c>
    </row>
    <row r="625" spans="1:6" ht="15" customHeight="1" x14ac:dyDescent="0.3">
      <c r="A625" s="38">
        <v>101</v>
      </c>
      <c r="B625" s="16" t="s">
        <v>293</v>
      </c>
      <c r="C625" s="16" t="s">
        <v>294</v>
      </c>
      <c r="D625" s="38">
        <v>151</v>
      </c>
      <c r="E625" s="38">
        <v>0.08</v>
      </c>
      <c r="F625" s="38">
        <v>0.08</v>
      </c>
    </row>
    <row r="626" spans="1:6" ht="15" customHeight="1" x14ac:dyDescent="0.3">
      <c r="A626" s="38">
        <v>102</v>
      </c>
      <c r="B626" s="16" t="s">
        <v>295</v>
      </c>
      <c r="C626" s="16" t="s">
        <v>296</v>
      </c>
      <c r="D626" s="38">
        <v>353</v>
      </c>
      <c r="E626" s="38">
        <v>0.2</v>
      </c>
      <c r="F626" s="38">
        <v>0.18</v>
      </c>
    </row>
    <row r="627" spans="1:6" ht="15" customHeight="1" x14ac:dyDescent="0.3">
      <c r="A627" s="38">
        <v>103</v>
      </c>
      <c r="B627" s="16" t="s">
        <v>297</v>
      </c>
      <c r="C627" s="16" t="s">
        <v>298</v>
      </c>
      <c r="D627" s="38">
        <v>2091</v>
      </c>
      <c r="E627" s="38">
        <v>1.17</v>
      </c>
      <c r="F627" s="38">
        <v>1.06</v>
      </c>
    </row>
    <row r="628" spans="1:6" ht="15" customHeight="1" x14ac:dyDescent="0.3">
      <c r="A628" s="38">
        <v>104</v>
      </c>
      <c r="B628" s="16" t="s">
        <v>299</v>
      </c>
      <c r="C628" s="16" t="s">
        <v>300</v>
      </c>
      <c r="D628" s="38">
        <v>6273</v>
      </c>
      <c r="E628" s="38">
        <v>3.5</v>
      </c>
      <c r="F628" s="38">
        <v>3.17</v>
      </c>
    </row>
    <row r="629" spans="1:6" ht="15" customHeight="1" x14ac:dyDescent="0.3">
      <c r="A629" s="38">
        <v>105</v>
      </c>
      <c r="B629" s="16" t="s">
        <v>301</v>
      </c>
      <c r="C629" s="16" t="s">
        <v>302</v>
      </c>
      <c r="D629" s="38">
        <v>24</v>
      </c>
      <c r="E629" s="38">
        <v>0.01</v>
      </c>
      <c r="F629" s="38">
        <v>0.01</v>
      </c>
    </row>
    <row r="630" spans="1:6" ht="15" customHeight="1" x14ac:dyDescent="0.3">
      <c r="A630" s="38">
        <v>106</v>
      </c>
      <c r="B630" s="16" t="s">
        <v>303</v>
      </c>
      <c r="C630" s="16" t="s">
        <v>304</v>
      </c>
      <c r="D630" s="38">
        <v>2</v>
      </c>
      <c r="E630" s="38">
        <v>0</v>
      </c>
      <c r="F630" s="38">
        <v>0</v>
      </c>
    </row>
    <row r="631" spans="1:6" ht="15" customHeight="1" x14ac:dyDescent="0.3">
      <c r="A631" s="38">
        <v>107</v>
      </c>
      <c r="B631" s="16" t="s">
        <v>305</v>
      </c>
      <c r="C631" s="16" t="s">
        <v>306</v>
      </c>
      <c r="D631" s="38">
        <v>114</v>
      </c>
      <c r="E631" s="38">
        <v>0.06</v>
      </c>
      <c r="F631" s="38">
        <v>0.06</v>
      </c>
    </row>
    <row r="632" spans="1:6" ht="15" customHeight="1" x14ac:dyDescent="0.3">
      <c r="A632" s="38">
        <v>108</v>
      </c>
      <c r="B632" s="16" t="s">
        <v>307</v>
      </c>
      <c r="C632" s="16" t="s">
        <v>308</v>
      </c>
      <c r="D632" s="38">
        <v>2</v>
      </c>
      <c r="E632" s="38">
        <v>0</v>
      </c>
      <c r="F632" s="38">
        <v>0</v>
      </c>
    </row>
    <row r="633" spans="1:6" ht="15" customHeight="1" x14ac:dyDescent="0.3">
      <c r="A633" s="38">
        <v>109</v>
      </c>
      <c r="B633" s="16" t="s">
        <v>309</v>
      </c>
      <c r="C633" s="16" t="s">
        <v>310</v>
      </c>
      <c r="D633" s="38">
        <v>412</v>
      </c>
      <c r="E633" s="38">
        <v>0.23</v>
      </c>
      <c r="F633" s="38">
        <v>0.21</v>
      </c>
    </row>
    <row r="634" spans="1:6" ht="15" customHeight="1" x14ac:dyDescent="0.3">
      <c r="A634" s="38">
        <v>110</v>
      </c>
      <c r="B634" s="16" t="s">
        <v>311</v>
      </c>
      <c r="C634" s="16" t="s">
        <v>312</v>
      </c>
      <c r="D634" s="38">
        <v>18</v>
      </c>
      <c r="E634" s="38">
        <v>0.01</v>
      </c>
      <c r="F634" s="38">
        <v>0.01</v>
      </c>
    </row>
    <row r="635" spans="1:6" ht="15" customHeight="1" x14ac:dyDescent="0.3">
      <c r="A635" s="38">
        <v>111</v>
      </c>
      <c r="B635" s="16" t="s">
        <v>313</v>
      </c>
      <c r="C635" s="16" t="s">
        <v>314</v>
      </c>
      <c r="D635" s="38">
        <v>2302</v>
      </c>
      <c r="E635" s="38">
        <v>1.29</v>
      </c>
      <c r="F635" s="38">
        <v>1.1599999999999999</v>
      </c>
    </row>
    <row r="636" spans="1:6" ht="15" customHeight="1" x14ac:dyDescent="0.3">
      <c r="A636" s="46" t="s">
        <v>315</v>
      </c>
      <c r="B636" s="45" t="s">
        <v>797</v>
      </c>
      <c r="C636" s="46" t="s">
        <v>316</v>
      </c>
      <c r="D636" s="47">
        <f>SUM(D637:D644)</f>
        <v>6318</v>
      </c>
      <c r="E636" s="47">
        <f>SUM(E637:E644)</f>
        <v>3.5200000000000005</v>
      </c>
      <c r="F636" s="47">
        <f>SUM(F637:F644)</f>
        <v>3.18</v>
      </c>
    </row>
    <row r="637" spans="1:6" ht="15" customHeight="1" x14ac:dyDescent="0.3">
      <c r="A637" s="38">
        <v>112</v>
      </c>
      <c r="B637" s="16" t="s">
        <v>317</v>
      </c>
      <c r="C637" s="16" t="s">
        <v>318</v>
      </c>
      <c r="D637" s="38">
        <v>236</v>
      </c>
      <c r="E637" s="38">
        <v>0.13</v>
      </c>
      <c r="F637" s="38">
        <v>0.12</v>
      </c>
    </row>
    <row r="638" spans="1:6" ht="15" customHeight="1" x14ac:dyDescent="0.3">
      <c r="A638" s="38">
        <v>113</v>
      </c>
      <c r="B638" s="16" t="s">
        <v>319</v>
      </c>
      <c r="C638" s="16" t="s">
        <v>320</v>
      </c>
      <c r="D638" s="38">
        <v>162</v>
      </c>
      <c r="E638" s="38">
        <v>0.09</v>
      </c>
      <c r="F638" s="38">
        <v>0.08</v>
      </c>
    </row>
    <row r="639" spans="1:6" ht="15" customHeight="1" x14ac:dyDescent="0.3">
      <c r="A639" s="38">
        <v>114</v>
      </c>
      <c r="B639" s="16" t="s">
        <v>321</v>
      </c>
      <c r="C639" s="16" t="s">
        <v>322</v>
      </c>
      <c r="D639" s="38">
        <v>324</v>
      </c>
      <c r="E639" s="38">
        <v>0.18</v>
      </c>
      <c r="F639" s="38">
        <v>0.16</v>
      </c>
    </row>
    <row r="640" spans="1:6" ht="15" customHeight="1" x14ac:dyDescent="0.3">
      <c r="A640" s="38">
        <v>115</v>
      </c>
      <c r="B640" s="16" t="s">
        <v>323</v>
      </c>
      <c r="C640" s="16" t="s">
        <v>324</v>
      </c>
      <c r="D640" s="38">
        <v>554</v>
      </c>
      <c r="E640" s="38">
        <v>0.31</v>
      </c>
      <c r="F640" s="38">
        <v>0.28000000000000003</v>
      </c>
    </row>
    <row r="641" spans="1:6" ht="15" customHeight="1" x14ac:dyDescent="0.3">
      <c r="A641" s="38">
        <v>116</v>
      </c>
      <c r="B641" s="16" t="s">
        <v>325</v>
      </c>
      <c r="C641" s="16" t="s">
        <v>326</v>
      </c>
      <c r="D641" s="38">
        <v>1887</v>
      </c>
      <c r="E641" s="38">
        <v>1.05</v>
      </c>
      <c r="F641" s="38">
        <v>0.95</v>
      </c>
    </row>
    <row r="642" spans="1:6" ht="15" customHeight="1" x14ac:dyDescent="0.3">
      <c r="A642" s="38">
        <v>117</v>
      </c>
      <c r="B642" s="16" t="s">
        <v>327</v>
      </c>
      <c r="C642" s="16" t="s">
        <v>328</v>
      </c>
      <c r="D642" s="38">
        <v>2717</v>
      </c>
      <c r="E642" s="38">
        <v>1.52</v>
      </c>
      <c r="F642" s="38">
        <v>1.37</v>
      </c>
    </row>
    <row r="643" spans="1:6" ht="15" customHeight="1" x14ac:dyDescent="0.3">
      <c r="A643" s="38">
        <v>118</v>
      </c>
      <c r="B643" s="16" t="s">
        <v>329</v>
      </c>
      <c r="C643" s="16" t="s">
        <v>330</v>
      </c>
      <c r="D643" s="38">
        <v>42</v>
      </c>
      <c r="E643" s="38">
        <v>0.02</v>
      </c>
      <c r="F643" s="38">
        <v>0.02</v>
      </c>
    </row>
    <row r="644" spans="1:6" ht="15" customHeight="1" x14ac:dyDescent="0.3">
      <c r="A644" s="38">
        <v>119</v>
      </c>
      <c r="B644" s="16" t="s">
        <v>331</v>
      </c>
      <c r="C644" s="16" t="s">
        <v>332</v>
      </c>
      <c r="D644" s="38">
        <v>396</v>
      </c>
      <c r="E644" s="38">
        <v>0.22</v>
      </c>
      <c r="F644" s="38">
        <v>0.2</v>
      </c>
    </row>
    <row r="645" spans="1:6" ht="15" customHeight="1" x14ac:dyDescent="0.3">
      <c r="A645" s="46" t="s">
        <v>333</v>
      </c>
      <c r="B645" s="45" t="s">
        <v>798</v>
      </c>
      <c r="C645" s="46" t="s">
        <v>334</v>
      </c>
      <c r="D645" s="47">
        <f>SUM(D646:D655)</f>
        <v>4689</v>
      </c>
      <c r="E645" s="47">
        <f>SUM(E646:E655)</f>
        <v>2.6199999999999997</v>
      </c>
      <c r="F645" s="47">
        <f>SUM(F646:F655)</f>
        <v>2.3600000000000003</v>
      </c>
    </row>
    <row r="646" spans="1:6" ht="15" customHeight="1" x14ac:dyDescent="0.3">
      <c r="A646" s="38">
        <v>120</v>
      </c>
      <c r="B646" s="16" t="s">
        <v>335</v>
      </c>
      <c r="C646" s="16" t="s">
        <v>336</v>
      </c>
      <c r="D646" s="38">
        <v>4</v>
      </c>
      <c r="E646" s="38">
        <v>0</v>
      </c>
      <c r="F646" s="38">
        <v>0</v>
      </c>
    </row>
    <row r="647" spans="1:6" ht="15" customHeight="1" x14ac:dyDescent="0.3">
      <c r="A647" s="38">
        <v>121</v>
      </c>
      <c r="B647" s="16" t="s">
        <v>337</v>
      </c>
      <c r="C647" s="16" t="s">
        <v>338</v>
      </c>
      <c r="D647" s="38">
        <v>316</v>
      </c>
      <c r="E647" s="38">
        <v>0.18</v>
      </c>
      <c r="F647" s="38">
        <v>0.16</v>
      </c>
    </row>
    <row r="648" spans="1:6" ht="15" customHeight="1" x14ac:dyDescent="0.3">
      <c r="A648" s="38">
        <v>122</v>
      </c>
      <c r="B648" s="16" t="s">
        <v>339</v>
      </c>
      <c r="C648" s="16" t="s">
        <v>340</v>
      </c>
      <c r="D648" s="38">
        <v>46</v>
      </c>
      <c r="E648" s="38">
        <v>0.03</v>
      </c>
      <c r="F648" s="38">
        <v>0.02</v>
      </c>
    </row>
    <row r="649" spans="1:6" ht="15" customHeight="1" x14ac:dyDescent="0.3">
      <c r="A649" s="38">
        <v>123</v>
      </c>
      <c r="B649" s="16" t="s">
        <v>341</v>
      </c>
      <c r="C649" s="16" t="s">
        <v>342</v>
      </c>
      <c r="D649" s="38">
        <v>222</v>
      </c>
      <c r="E649" s="38">
        <v>0.12</v>
      </c>
      <c r="F649" s="38">
        <v>0.11</v>
      </c>
    </row>
    <row r="650" spans="1:6" ht="15" customHeight="1" x14ac:dyDescent="0.3">
      <c r="A650" s="38">
        <v>124</v>
      </c>
      <c r="B650" s="16" t="s">
        <v>343</v>
      </c>
      <c r="C650" s="16" t="s">
        <v>344</v>
      </c>
      <c r="D650" s="38">
        <v>541</v>
      </c>
      <c r="E650" s="38">
        <v>0.3</v>
      </c>
      <c r="F650" s="38">
        <v>0.27</v>
      </c>
    </row>
    <row r="651" spans="1:6" ht="15" customHeight="1" x14ac:dyDescent="0.3">
      <c r="A651" s="38">
        <v>125</v>
      </c>
      <c r="B651" s="16" t="s">
        <v>345</v>
      </c>
      <c r="C651" s="16" t="s">
        <v>346</v>
      </c>
      <c r="D651" s="38">
        <v>1762</v>
      </c>
      <c r="E651" s="38">
        <v>0.98</v>
      </c>
      <c r="F651" s="38">
        <v>0.89</v>
      </c>
    </row>
    <row r="652" spans="1:6" ht="15" customHeight="1" x14ac:dyDescent="0.3">
      <c r="A652" s="38">
        <v>126</v>
      </c>
      <c r="B652" s="16" t="s">
        <v>347</v>
      </c>
      <c r="C652" s="16" t="s">
        <v>348</v>
      </c>
      <c r="D652" s="38">
        <v>136</v>
      </c>
      <c r="E652" s="38">
        <v>0.08</v>
      </c>
      <c r="F652" s="38">
        <v>7.0000000000000007E-2</v>
      </c>
    </row>
    <row r="653" spans="1:6" ht="15" customHeight="1" x14ac:dyDescent="0.3">
      <c r="A653" s="38">
        <v>127</v>
      </c>
      <c r="B653" s="16" t="s">
        <v>349</v>
      </c>
      <c r="C653" s="16" t="s">
        <v>350</v>
      </c>
      <c r="D653" s="38">
        <v>644</v>
      </c>
      <c r="E653" s="38">
        <v>0.36</v>
      </c>
      <c r="F653" s="38">
        <v>0.33</v>
      </c>
    </row>
    <row r="654" spans="1:6" ht="15" customHeight="1" x14ac:dyDescent="0.3">
      <c r="A654" s="38">
        <v>128</v>
      </c>
      <c r="B654" s="16" t="s">
        <v>351</v>
      </c>
      <c r="C654" s="16" t="s">
        <v>352</v>
      </c>
      <c r="D654" s="38">
        <v>299</v>
      </c>
      <c r="E654" s="38">
        <v>0.17</v>
      </c>
      <c r="F654" s="38">
        <v>0.15</v>
      </c>
    </row>
    <row r="655" spans="1:6" ht="15" customHeight="1" x14ac:dyDescent="0.3">
      <c r="A655" s="38">
        <v>129</v>
      </c>
      <c r="B655" s="16" t="s">
        <v>353</v>
      </c>
      <c r="C655" s="16" t="s">
        <v>354</v>
      </c>
      <c r="D655" s="38">
        <v>719</v>
      </c>
      <c r="E655" s="38">
        <v>0.4</v>
      </c>
      <c r="F655" s="38">
        <v>0.36</v>
      </c>
    </row>
    <row r="656" spans="1:6" ht="15" customHeight="1" x14ac:dyDescent="0.3">
      <c r="A656" s="46" t="s">
        <v>355</v>
      </c>
      <c r="B656" s="45" t="s">
        <v>799</v>
      </c>
      <c r="C656" s="46" t="s">
        <v>356</v>
      </c>
      <c r="D656" s="47">
        <f>SUM(D657:D666)</f>
        <v>5159</v>
      </c>
      <c r="E656" s="47">
        <f>SUM(E657:E666)</f>
        <v>2.9</v>
      </c>
      <c r="F656" s="47">
        <f>SUM(F657:F666)</f>
        <v>2.6</v>
      </c>
    </row>
    <row r="657" spans="1:6" ht="15" customHeight="1" x14ac:dyDescent="0.3">
      <c r="A657" s="38">
        <v>130</v>
      </c>
      <c r="B657" s="16" t="s">
        <v>357</v>
      </c>
      <c r="C657" s="16" t="s">
        <v>358</v>
      </c>
      <c r="D657" s="38">
        <v>260</v>
      </c>
      <c r="E657" s="38">
        <v>0.15</v>
      </c>
      <c r="F657" s="38">
        <v>0.13</v>
      </c>
    </row>
    <row r="658" spans="1:6" ht="15" customHeight="1" x14ac:dyDescent="0.3">
      <c r="A658" s="38">
        <v>131</v>
      </c>
      <c r="B658" s="16" t="s">
        <v>359</v>
      </c>
      <c r="C658" s="16" t="s">
        <v>360</v>
      </c>
      <c r="D658" s="38">
        <v>854</v>
      </c>
      <c r="E658" s="38">
        <v>0.48</v>
      </c>
      <c r="F658" s="38">
        <v>0.43</v>
      </c>
    </row>
    <row r="659" spans="1:6" ht="15" customHeight="1" x14ac:dyDescent="0.3">
      <c r="A659" s="38">
        <v>132</v>
      </c>
      <c r="B659" s="16" t="s">
        <v>361</v>
      </c>
      <c r="C659" s="16" t="s">
        <v>362</v>
      </c>
      <c r="D659" s="38">
        <v>64</v>
      </c>
      <c r="E659" s="38">
        <v>0.04</v>
      </c>
      <c r="F659" s="38">
        <v>0.03</v>
      </c>
    </row>
    <row r="660" spans="1:6" ht="15" customHeight="1" x14ac:dyDescent="0.3">
      <c r="A660" s="38">
        <v>133</v>
      </c>
      <c r="B660" s="16" t="s">
        <v>363</v>
      </c>
      <c r="C660" s="16" t="s">
        <v>364</v>
      </c>
      <c r="D660" s="38">
        <v>898</v>
      </c>
      <c r="E660" s="38">
        <v>0.5</v>
      </c>
      <c r="F660" s="38">
        <v>0.45</v>
      </c>
    </row>
    <row r="661" spans="1:6" ht="15" customHeight="1" x14ac:dyDescent="0.3">
      <c r="A661" s="38">
        <v>134</v>
      </c>
      <c r="B661" s="16" t="s">
        <v>365</v>
      </c>
      <c r="C661" s="16" t="s">
        <v>366</v>
      </c>
      <c r="D661" s="38">
        <v>28</v>
      </c>
      <c r="E661" s="38">
        <v>0.02</v>
      </c>
      <c r="F661" s="38">
        <v>0.01</v>
      </c>
    </row>
    <row r="662" spans="1:6" ht="15" customHeight="1" x14ac:dyDescent="0.3">
      <c r="A662" s="38">
        <v>135</v>
      </c>
      <c r="B662" s="16" t="s">
        <v>367</v>
      </c>
      <c r="C662" s="16" t="s">
        <v>368</v>
      </c>
      <c r="D662" s="38">
        <v>857</v>
      </c>
      <c r="E662" s="38">
        <v>0.48</v>
      </c>
      <c r="F662" s="38">
        <v>0.43</v>
      </c>
    </row>
    <row r="663" spans="1:6" ht="15" customHeight="1" x14ac:dyDescent="0.3">
      <c r="A663" s="38">
        <v>136</v>
      </c>
      <c r="B663" s="16" t="s">
        <v>369</v>
      </c>
      <c r="C663" s="16" t="s">
        <v>370</v>
      </c>
      <c r="D663" s="38">
        <v>50</v>
      </c>
      <c r="E663" s="38">
        <v>0.03</v>
      </c>
      <c r="F663" s="38">
        <v>0.03</v>
      </c>
    </row>
    <row r="664" spans="1:6" ht="15" customHeight="1" x14ac:dyDescent="0.3">
      <c r="A664" s="38">
        <v>137</v>
      </c>
      <c r="B664" s="16" t="s">
        <v>371</v>
      </c>
      <c r="C664" s="16" t="s">
        <v>372</v>
      </c>
      <c r="D664" s="38">
        <v>766</v>
      </c>
      <c r="E664" s="38">
        <v>0.43</v>
      </c>
      <c r="F664" s="38">
        <v>0.39</v>
      </c>
    </row>
    <row r="665" spans="1:6" ht="15" customHeight="1" x14ac:dyDescent="0.3">
      <c r="A665" s="38">
        <v>138</v>
      </c>
      <c r="B665" s="16" t="s">
        <v>373</v>
      </c>
      <c r="C665" s="16" t="s">
        <v>374</v>
      </c>
      <c r="D665" s="38">
        <v>30</v>
      </c>
      <c r="E665" s="38">
        <v>0.02</v>
      </c>
      <c r="F665" s="38">
        <v>0.02</v>
      </c>
    </row>
    <row r="666" spans="1:6" ht="15" customHeight="1" x14ac:dyDescent="0.3">
      <c r="A666" s="38">
        <v>139</v>
      </c>
      <c r="B666" s="16" t="s">
        <v>375</v>
      </c>
      <c r="C666" s="16" t="s">
        <v>376</v>
      </c>
      <c r="D666" s="38">
        <v>1352</v>
      </c>
      <c r="E666" s="38">
        <v>0.75</v>
      </c>
      <c r="F666" s="38">
        <v>0.68</v>
      </c>
    </row>
    <row r="667" spans="1:6" ht="15" customHeight="1" x14ac:dyDescent="0.3">
      <c r="A667" s="46" t="s">
        <v>377</v>
      </c>
      <c r="B667" s="45" t="s">
        <v>800</v>
      </c>
      <c r="C667" s="46" t="s">
        <v>378</v>
      </c>
      <c r="D667" s="47">
        <f>SUM(D668:D670)</f>
        <v>2660</v>
      </c>
      <c r="E667" s="47">
        <f>SUM(E668:E670)</f>
        <v>1.49</v>
      </c>
      <c r="F667" s="47">
        <f>SUM(F668:F670)</f>
        <v>1.3399999999999999</v>
      </c>
    </row>
    <row r="668" spans="1:6" ht="15" customHeight="1" x14ac:dyDescent="0.3">
      <c r="A668" s="38">
        <v>140</v>
      </c>
      <c r="B668" s="16" t="s">
        <v>379</v>
      </c>
      <c r="C668" s="16" t="s">
        <v>380</v>
      </c>
      <c r="D668" s="38">
        <v>838</v>
      </c>
      <c r="E668" s="38">
        <v>0.47</v>
      </c>
      <c r="F668" s="38">
        <v>0.42</v>
      </c>
    </row>
    <row r="669" spans="1:6" ht="15" customHeight="1" x14ac:dyDescent="0.3">
      <c r="A669" s="38">
        <v>141</v>
      </c>
      <c r="B669" s="16" t="s">
        <v>381</v>
      </c>
      <c r="C669" s="16" t="s">
        <v>382</v>
      </c>
      <c r="D669" s="38">
        <v>416</v>
      </c>
      <c r="E669" s="38">
        <v>0.23</v>
      </c>
      <c r="F669" s="38">
        <v>0.21</v>
      </c>
    </row>
    <row r="670" spans="1:6" ht="15" customHeight="1" x14ac:dyDescent="0.3">
      <c r="A670" s="38">
        <v>142</v>
      </c>
      <c r="B670" s="16" t="s">
        <v>383</v>
      </c>
      <c r="C670" s="16" t="s">
        <v>384</v>
      </c>
      <c r="D670" s="38">
        <v>1406</v>
      </c>
      <c r="E670" s="38">
        <v>0.79</v>
      </c>
      <c r="F670" s="38">
        <v>0.71</v>
      </c>
    </row>
    <row r="671" spans="1:6" ht="15" customHeight="1" x14ac:dyDescent="0.3">
      <c r="A671" s="46" t="s">
        <v>385</v>
      </c>
      <c r="B671" s="45" t="s">
        <v>801</v>
      </c>
      <c r="C671" s="46" t="s">
        <v>386</v>
      </c>
      <c r="D671" s="47">
        <f>SUM(D672:D693)</f>
        <v>32755</v>
      </c>
      <c r="E671" s="47">
        <f>SUM(E672:E693)</f>
        <v>18.299999999999997</v>
      </c>
      <c r="F671" s="47">
        <f>SUM(F672:F693)</f>
        <v>16.560000000000002</v>
      </c>
    </row>
    <row r="672" spans="1:6" ht="15" customHeight="1" x14ac:dyDescent="0.3">
      <c r="A672" s="38">
        <v>143</v>
      </c>
      <c r="B672" s="16" t="s">
        <v>387</v>
      </c>
      <c r="C672" s="16" t="s">
        <v>388</v>
      </c>
      <c r="D672" s="38">
        <v>17</v>
      </c>
      <c r="E672" s="38">
        <v>0.01</v>
      </c>
      <c r="F672" s="38">
        <v>0.01</v>
      </c>
    </row>
    <row r="673" spans="1:6" ht="15" customHeight="1" x14ac:dyDescent="0.3">
      <c r="A673" s="38">
        <v>144</v>
      </c>
      <c r="B673" s="16" t="s">
        <v>389</v>
      </c>
      <c r="C673" s="16" t="s">
        <v>390</v>
      </c>
      <c r="D673" s="38">
        <v>119</v>
      </c>
      <c r="E673" s="38">
        <v>7.0000000000000007E-2</v>
      </c>
      <c r="F673" s="38">
        <v>0.06</v>
      </c>
    </row>
    <row r="674" spans="1:6" ht="15" customHeight="1" x14ac:dyDescent="0.3">
      <c r="A674" s="38">
        <v>145</v>
      </c>
      <c r="B674" s="16" t="s">
        <v>391</v>
      </c>
      <c r="C674" s="16" t="s">
        <v>392</v>
      </c>
      <c r="D674" s="38">
        <v>22973</v>
      </c>
      <c r="E674" s="38">
        <v>12.83</v>
      </c>
      <c r="F674" s="38">
        <v>11.62</v>
      </c>
    </row>
    <row r="675" spans="1:6" ht="15" customHeight="1" x14ac:dyDescent="0.3">
      <c r="A675" s="38">
        <v>146</v>
      </c>
      <c r="B675" s="16" t="s">
        <v>393</v>
      </c>
      <c r="C675" s="16" t="s">
        <v>394</v>
      </c>
      <c r="D675" s="38">
        <v>301</v>
      </c>
      <c r="E675" s="38">
        <v>0.17</v>
      </c>
      <c r="F675" s="38">
        <v>0.15</v>
      </c>
    </row>
    <row r="676" spans="1:6" ht="15" customHeight="1" x14ac:dyDescent="0.3">
      <c r="A676" s="38">
        <v>147</v>
      </c>
      <c r="B676" s="16" t="s">
        <v>395</v>
      </c>
      <c r="C676" s="16" t="s">
        <v>396</v>
      </c>
      <c r="D676" s="38">
        <v>471</v>
      </c>
      <c r="E676" s="38">
        <v>0.26</v>
      </c>
      <c r="F676" s="38">
        <v>0.24</v>
      </c>
    </row>
    <row r="677" spans="1:6" ht="15" customHeight="1" x14ac:dyDescent="0.3">
      <c r="A677" s="38">
        <v>148</v>
      </c>
      <c r="B677" s="16" t="s">
        <v>397</v>
      </c>
      <c r="C677" s="16" t="s">
        <v>398</v>
      </c>
      <c r="D677" s="38">
        <v>1743</v>
      </c>
      <c r="E677" s="38">
        <v>0.97</v>
      </c>
      <c r="F677" s="38">
        <v>0.88</v>
      </c>
    </row>
    <row r="678" spans="1:6" ht="15" customHeight="1" x14ac:dyDescent="0.3">
      <c r="A678" s="38">
        <v>149</v>
      </c>
      <c r="B678" s="16" t="s">
        <v>399</v>
      </c>
      <c r="C678" s="16" t="s">
        <v>400</v>
      </c>
      <c r="D678" s="38">
        <v>101</v>
      </c>
      <c r="E678" s="38">
        <v>0.06</v>
      </c>
      <c r="F678" s="38">
        <v>0.05</v>
      </c>
    </row>
    <row r="679" spans="1:6" ht="15" customHeight="1" x14ac:dyDescent="0.3">
      <c r="A679" s="38">
        <v>150</v>
      </c>
      <c r="B679" s="16" t="s">
        <v>401</v>
      </c>
      <c r="C679" s="16" t="s">
        <v>402</v>
      </c>
      <c r="D679" s="38">
        <v>1642</v>
      </c>
      <c r="E679" s="38">
        <v>0.92</v>
      </c>
      <c r="F679" s="38">
        <v>0.83</v>
      </c>
    </row>
    <row r="680" spans="1:6" ht="15" customHeight="1" x14ac:dyDescent="0.3">
      <c r="A680" s="38">
        <v>151</v>
      </c>
      <c r="B680" s="16" t="s">
        <v>403</v>
      </c>
      <c r="C680" s="16" t="s">
        <v>404</v>
      </c>
      <c r="D680" s="38">
        <v>443</v>
      </c>
      <c r="E680" s="38">
        <v>0.25</v>
      </c>
      <c r="F680" s="38">
        <v>0.22</v>
      </c>
    </row>
    <row r="681" spans="1:6" ht="15" customHeight="1" x14ac:dyDescent="0.3">
      <c r="A681" s="38">
        <v>152</v>
      </c>
      <c r="B681" s="16" t="s">
        <v>405</v>
      </c>
      <c r="C681" s="16" t="s">
        <v>406</v>
      </c>
      <c r="D681" s="38">
        <v>648</v>
      </c>
      <c r="E681" s="38">
        <v>0.36</v>
      </c>
      <c r="F681" s="38">
        <v>0.33</v>
      </c>
    </row>
    <row r="682" spans="1:6" ht="15" customHeight="1" x14ac:dyDescent="0.3">
      <c r="A682" s="38">
        <v>153</v>
      </c>
      <c r="B682" s="16" t="s">
        <v>407</v>
      </c>
      <c r="C682" s="16" t="s">
        <v>408</v>
      </c>
      <c r="D682" s="38">
        <v>58</v>
      </c>
      <c r="E682" s="38">
        <v>0.03</v>
      </c>
      <c r="F682" s="38">
        <v>0.03</v>
      </c>
    </row>
    <row r="683" spans="1:6" ht="15" customHeight="1" x14ac:dyDescent="0.3">
      <c r="A683" s="38">
        <v>154</v>
      </c>
      <c r="B683" s="16" t="s">
        <v>409</v>
      </c>
      <c r="C683" s="16" t="s">
        <v>410</v>
      </c>
      <c r="D683" s="38">
        <v>272</v>
      </c>
      <c r="E683" s="38">
        <v>0.15</v>
      </c>
      <c r="F683" s="38">
        <v>0.14000000000000001</v>
      </c>
    </row>
    <row r="684" spans="1:6" ht="15" customHeight="1" x14ac:dyDescent="0.3">
      <c r="A684" s="38">
        <v>155</v>
      </c>
      <c r="B684" s="16" t="s">
        <v>411</v>
      </c>
      <c r="C684" s="16" t="s">
        <v>412</v>
      </c>
      <c r="D684" s="38">
        <v>38</v>
      </c>
      <c r="E684" s="38">
        <v>0.02</v>
      </c>
      <c r="F684" s="38">
        <v>0.02</v>
      </c>
    </row>
    <row r="685" spans="1:6" ht="15" customHeight="1" x14ac:dyDescent="0.3">
      <c r="A685" s="38">
        <v>156</v>
      </c>
      <c r="B685" s="16" t="s">
        <v>413</v>
      </c>
      <c r="C685" s="16" t="s">
        <v>414</v>
      </c>
      <c r="D685" s="38">
        <v>457</v>
      </c>
      <c r="E685" s="38">
        <v>0.26</v>
      </c>
      <c r="F685" s="38">
        <v>0.23</v>
      </c>
    </row>
    <row r="686" spans="1:6" ht="15" customHeight="1" x14ac:dyDescent="0.3">
      <c r="A686" s="38">
        <v>157</v>
      </c>
      <c r="B686" s="16" t="s">
        <v>415</v>
      </c>
      <c r="C686" s="16" t="s">
        <v>416</v>
      </c>
      <c r="D686" s="38">
        <v>213</v>
      </c>
      <c r="E686" s="38">
        <v>0.12</v>
      </c>
      <c r="F686" s="38">
        <v>0.11</v>
      </c>
    </row>
    <row r="687" spans="1:6" ht="15" customHeight="1" x14ac:dyDescent="0.3">
      <c r="A687" s="38">
        <v>158</v>
      </c>
      <c r="B687" s="16" t="s">
        <v>417</v>
      </c>
      <c r="C687" s="16" t="s">
        <v>418</v>
      </c>
      <c r="D687" s="38">
        <v>68</v>
      </c>
      <c r="E687" s="38">
        <v>0.04</v>
      </c>
      <c r="F687" s="38">
        <v>0.03</v>
      </c>
    </row>
    <row r="688" spans="1:6" ht="15" customHeight="1" x14ac:dyDescent="0.3">
      <c r="A688" s="38">
        <v>159</v>
      </c>
      <c r="B688" s="16" t="s">
        <v>419</v>
      </c>
      <c r="C688" s="16" t="s">
        <v>420</v>
      </c>
      <c r="D688" s="38">
        <v>21</v>
      </c>
      <c r="E688" s="38">
        <v>0.01</v>
      </c>
      <c r="F688" s="38">
        <v>0.01</v>
      </c>
    </row>
    <row r="689" spans="1:6" ht="15" customHeight="1" x14ac:dyDescent="0.3">
      <c r="A689" s="38">
        <v>160</v>
      </c>
      <c r="B689" s="16" t="s">
        <v>421</v>
      </c>
      <c r="C689" s="16" t="s">
        <v>422</v>
      </c>
      <c r="D689" s="38">
        <v>150</v>
      </c>
      <c r="E689" s="38">
        <v>0.08</v>
      </c>
      <c r="F689" s="38">
        <v>0.08</v>
      </c>
    </row>
    <row r="690" spans="1:6" ht="15" customHeight="1" x14ac:dyDescent="0.3">
      <c r="A690" s="38">
        <v>161</v>
      </c>
      <c r="B690" s="16" t="s">
        <v>423</v>
      </c>
      <c r="C690" s="16" t="s">
        <v>424</v>
      </c>
      <c r="D690" s="38">
        <v>797</v>
      </c>
      <c r="E690" s="38">
        <v>0.45</v>
      </c>
      <c r="F690" s="38">
        <v>0.4</v>
      </c>
    </row>
    <row r="691" spans="1:6" ht="15" customHeight="1" x14ac:dyDescent="0.3">
      <c r="A691" s="38">
        <v>162</v>
      </c>
      <c r="B691" s="16" t="s">
        <v>425</v>
      </c>
      <c r="C691" s="16" t="s">
        <v>426</v>
      </c>
      <c r="D691" s="38">
        <v>985</v>
      </c>
      <c r="E691" s="38">
        <v>0.55000000000000004</v>
      </c>
      <c r="F691" s="38">
        <v>0.5</v>
      </c>
    </row>
    <row r="692" spans="1:6" ht="15" customHeight="1" x14ac:dyDescent="0.3">
      <c r="A692" s="38">
        <v>163</v>
      </c>
      <c r="B692" s="16" t="s">
        <v>427</v>
      </c>
      <c r="C692" s="16" t="s">
        <v>428</v>
      </c>
      <c r="D692" s="38">
        <v>839</v>
      </c>
      <c r="E692" s="38">
        <v>0.47</v>
      </c>
      <c r="F692" s="38">
        <v>0.42</v>
      </c>
    </row>
    <row r="693" spans="1:6" ht="15" customHeight="1" x14ac:dyDescent="0.3">
      <c r="A693" s="38">
        <v>164</v>
      </c>
      <c r="B693" s="16" t="s">
        <v>429</v>
      </c>
      <c r="C693" s="16" t="s">
        <v>430</v>
      </c>
      <c r="D693" s="38">
        <v>399</v>
      </c>
      <c r="E693" s="38">
        <v>0.22</v>
      </c>
      <c r="F693" s="38">
        <v>0.2</v>
      </c>
    </row>
    <row r="694" spans="1:6" ht="15" customHeight="1" x14ac:dyDescent="0.3">
      <c r="A694" s="46" t="s">
        <v>431</v>
      </c>
      <c r="B694" s="45" t="s">
        <v>432</v>
      </c>
      <c r="C694" s="46" t="s">
        <v>433</v>
      </c>
      <c r="D694" s="47">
        <f>SUM(D695:D709)</f>
        <v>24806</v>
      </c>
      <c r="E694" s="47">
        <f>SUM(E695:E709)</f>
        <v>13.83</v>
      </c>
      <c r="F694" s="47">
        <f>SUM(F695:F709)</f>
        <v>12.549999999999995</v>
      </c>
    </row>
    <row r="695" spans="1:6" ht="15" customHeight="1" x14ac:dyDescent="0.3">
      <c r="A695" s="38">
        <v>165</v>
      </c>
      <c r="B695" s="16" t="s">
        <v>434</v>
      </c>
      <c r="C695" s="16" t="s">
        <v>435</v>
      </c>
      <c r="D695" s="38">
        <v>8406</v>
      </c>
      <c r="E695" s="38">
        <v>4.6900000000000004</v>
      </c>
      <c r="F695" s="38">
        <v>4.25</v>
      </c>
    </row>
    <row r="696" spans="1:6" ht="15" customHeight="1" x14ac:dyDescent="0.3">
      <c r="A696" s="38">
        <v>166</v>
      </c>
      <c r="B696" s="16" t="s">
        <v>436</v>
      </c>
      <c r="C696" s="16" t="s">
        <v>437</v>
      </c>
      <c r="D696" s="38">
        <v>2068</v>
      </c>
      <c r="E696" s="38">
        <v>1.1499999999999999</v>
      </c>
      <c r="F696" s="38">
        <v>1.05</v>
      </c>
    </row>
    <row r="697" spans="1:6" ht="15" customHeight="1" x14ac:dyDescent="0.3">
      <c r="A697" s="38">
        <v>167</v>
      </c>
      <c r="B697" s="16" t="s">
        <v>438</v>
      </c>
      <c r="C697" s="16" t="s">
        <v>439</v>
      </c>
      <c r="D697" s="38">
        <v>4605</v>
      </c>
      <c r="E697" s="38">
        <v>2.57</v>
      </c>
      <c r="F697" s="38">
        <v>2.33</v>
      </c>
    </row>
    <row r="698" spans="1:6" ht="15" customHeight="1" x14ac:dyDescent="0.3">
      <c r="A698" s="38">
        <v>168</v>
      </c>
      <c r="B698" s="16" t="s">
        <v>440</v>
      </c>
      <c r="C698" s="16" t="s">
        <v>441</v>
      </c>
      <c r="D698" s="38">
        <v>526</v>
      </c>
      <c r="E698" s="38">
        <v>0.28999999999999998</v>
      </c>
      <c r="F698" s="38">
        <v>0.27</v>
      </c>
    </row>
    <row r="699" spans="1:6" ht="15" customHeight="1" x14ac:dyDescent="0.3">
      <c r="A699" s="38">
        <v>169</v>
      </c>
      <c r="B699" s="16" t="s">
        <v>442</v>
      </c>
      <c r="C699" s="16" t="s">
        <v>443</v>
      </c>
      <c r="D699" s="38">
        <v>734</v>
      </c>
      <c r="E699" s="38">
        <v>0.41</v>
      </c>
      <c r="F699" s="38">
        <v>0.37</v>
      </c>
    </row>
    <row r="700" spans="1:6" ht="15" customHeight="1" x14ac:dyDescent="0.3">
      <c r="A700" s="38">
        <v>170</v>
      </c>
      <c r="B700" s="16" t="s">
        <v>444</v>
      </c>
      <c r="C700" s="16" t="s">
        <v>445</v>
      </c>
      <c r="D700" s="38">
        <v>2775</v>
      </c>
      <c r="E700" s="38">
        <v>1.55</v>
      </c>
      <c r="F700" s="38">
        <v>1.4</v>
      </c>
    </row>
    <row r="701" spans="1:6" ht="15" customHeight="1" x14ac:dyDescent="0.3">
      <c r="A701" s="38">
        <v>171</v>
      </c>
      <c r="B701" s="16" t="s">
        <v>446</v>
      </c>
      <c r="C701" s="16" t="s">
        <v>447</v>
      </c>
      <c r="D701" s="38">
        <v>552</v>
      </c>
      <c r="E701" s="38">
        <v>0.31</v>
      </c>
      <c r="F701" s="38">
        <v>0.28000000000000003</v>
      </c>
    </row>
    <row r="702" spans="1:6" ht="15" customHeight="1" x14ac:dyDescent="0.3">
      <c r="A702" s="38">
        <v>172</v>
      </c>
      <c r="B702" s="16" t="s">
        <v>448</v>
      </c>
      <c r="C702" s="16" t="s">
        <v>449</v>
      </c>
      <c r="D702" s="38">
        <v>704</v>
      </c>
      <c r="E702" s="38">
        <v>0.39</v>
      </c>
      <c r="F702" s="38">
        <v>0.36</v>
      </c>
    </row>
    <row r="703" spans="1:6" ht="15" customHeight="1" x14ac:dyDescent="0.3">
      <c r="A703" s="38">
        <v>173</v>
      </c>
      <c r="B703" s="16" t="s">
        <v>450</v>
      </c>
      <c r="C703" s="16" t="s">
        <v>451</v>
      </c>
      <c r="D703" s="38">
        <v>63</v>
      </c>
      <c r="E703" s="38">
        <v>0.04</v>
      </c>
      <c r="F703" s="38">
        <v>0.03</v>
      </c>
    </row>
    <row r="704" spans="1:6" ht="15" customHeight="1" x14ac:dyDescent="0.3">
      <c r="A704" s="38">
        <v>174</v>
      </c>
      <c r="B704" s="16" t="s">
        <v>452</v>
      </c>
      <c r="C704" s="16" t="s">
        <v>453</v>
      </c>
      <c r="D704" s="38">
        <v>71</v>
      </c>
      <c r="E704" s="38">
        <v>0.04</v>
      </c>
      <c r="F704" s="38">
        <v>0.04</v>
      </c>
    </row>
    <row r="705" spans="1:6" ht="15" customHeight="1" x14ac:dyDescent="0.3">
      <c r="A705" s="38">
        <v>175</v>
      </c>
      <c r="B705" s="16" t="s">
        <v>454</v>
      </c>
      <c r="C705" s="16" t="s">
        <v>455</v>
      </c>
      <c r="D705" s="38">
        <v>1829</v>
      </c>
      <c r="E705" s="38">
        <v>1.02</v>
      </c>
      <c r="F705" s="38">
        <v>0.92</v>
      </c>
    </row>
    <row r="706" spans="1:6" ht="15" customHeight="1" x14ac:dyDescent="0.3">
      <c r="A706" s="38">
        <v>176</v>
      </c>
      <c r="B706" s="16" t="s">
        <v>456</v>
      </c>
      <c r="C706" s="16" t="s">
        <v>457</v>
      </c>
      <c r="D706" s="38">
        <v>1871</v>
      </c>
      <c r="E706" s="38">
        <v>1.04</v>
      </c>
      <c r="F706" s="38">
        <v>0.95</v>
      </c>
    </row>
    <row r="707" spans="1:6" ht="15" customHeight="1" x14ac:dyDescent="0.3">
      <c r="A707" s="38">
        <v>177</v>
      </c>
      <c r="B707" s="16" t="s">
        <v>458</v>
      </c>
      <c r="C707" s="16" t="s">
        <v>459</v>
      </c>
      <c r="D707" s="38">
        <v>41</v>
      </c>
      <c r="E707" s="38">
        <v>0.02</v>
      </c>
      <c r="F707" s="38">
        <v>0.02</v>
      </c>
    </row>
    <row r="708" spans="1:6" ht="15" customHeight="1" x14ac:dyDescent="0.3">
      <c r="A708" s="38">
        <v>178</v>
      </c>
      <c r="B708" s="16" t="s">
        <v>460</v>
      </c>
      <c r="C708" s="16" t="s">
        <v>461</v>
      </c>
      <c r="D708" s="38">
        <v>3</v>
      </c>
      <c r="E708" s="38">
        <v>0</v>
      </c>
      <c r="F708" s="38">
        <v>0</v>
      </c>
    </row>
    <row r="709" spans="1:6" ht="15" customHeight="1" x14ac:dyDescent="0.3">
      <c r="A709" s="38">
        <v>179</v>
      </c>
      <c r="B709" s="16" t="s">
        <v>462</v>
      </c>
      <c r="C709" s="16" t="s">
        <v>463</v>
      </c>
      <c r="D709" s="38">
        <v>558</v>
      </c>
      <c r="E709" s="38">
        <v>0.31</v>
      </c>
      <c r="F709" s="38">
        <v>0.28000000000000003</v>
      </c>
    </row>
    <row r="710" spans="1:6" ht="15" customHeight="1" x14ac:dyDescent="0.3">
      <c r="A710" s="46" t="s">
        <v>464</v>
      </c>
      <c r="B710" s="45" t="s">
        <v>465</v>
      </c>
      <c r="C710" s="46" t="s">
        <v>466</v>
      </c>
      <c r="D710" s="47">
        <f>SUM(D711:D728)</f>
        <v>7478</v>
      </c>
      <c r="E710" s="47">
        <f>SUM(E711:E728)</f>
        <v>4.17</v>
      </c>
      <c r="F710" s="47">
        <f>SUM(F711:F728)</f>
        <v>3.7999999999999994</v>
      </c>
    </row>
    <row r="711" spans="1:6" ht="15" customHeight="1" x14ac:dyDescent="0.3">
      <c r="A711" s="38">
        <v>180</v>
      </c>
      <c r="B711" s="16" t="s">
        <v>467</v>
      </c>
      <c r="C711" s="16" t="s">
        <v>468</v>
      </c>
      <c r="D711" s="38">
        <v>89</v>
      </c>
      <c r="E711" s="38">
        <v>0.05</v>
      </c>
      <c r="F711" s="38">
        <v>0.05</v>
      </c>
    </row>
    <row r="712" spans="1:6" ht="15" customHeight="1" x14ac:dyDescent="0.3">
      <c r="A712" s="38">
        <v>181</v>
      </c>
      <c r="B712" s="16" t="s">
        <v>469</v>
      </c>
      <c r="C712" s="16" t="s">
        <v>470</v>
      </c>
      <c r="D712" s="38">
        <v>267</v>
      </c>
      <c r="E712" s="38">
        <v>0.15</v>
      </c>
      <c r="F712" s="38">
        <v>0.14000000000000001</v>
      </c>
    </row>
    <row r="713" spans="1:6" ht="15" customHeight="1" x14ac:dyDescent="0.3">
      <c r="A713" s="38">
        <v>182</v>
      </c>
      <c r="B713" s="16" t="s">
        <v>471</v>
      </c>
      <c r="C713" s="16" t="s">
        <v>472</v>
      </c>
      <c r="D713" s="38">
        <v>111</v>
      </c>
      <c r="E713" s="38">
        <v>0.06</v>
      </c>
      <c r="F713" s="38">
        <v>0.06</v>
      </c>
    </row>
    <row r="714" spans="1:6" ht="15" customHeight="1" x14ac:dyDescent="0.3">
      <c r="A714" s="38">
        <v>183</v>
      </c>
      <c r="B714" s="16" t="s">
        <v>473</v>
      </c>
      <c r="C714" s="16" t="s">
        <v>474</v>
      </c>
      <c r="D714" s="38">
        <v>143</v>
      </c>
      <c r="E714" s="38">
        <v>0.08</v>
      </c>
      <c r="F714" s="38">
        <v>7.0000000000000007E-2</v>
      </c>
    </row>
    <row r="715" spans="1:6" ht="15" customHeight="1" x14ac:dyDescent="0.3">
      <c r="A715" s="38">
        <v>184</v>
      </c>
      <c r="B715" s="16" t="s">
        <v>475</v>
      </c>
      <c r="C715" s="16" t="s">
        <v>476</v>
      </c>
      <c r="D715" s="38">
        <v>1174</v>
      </c>
      <c r="E715" s="38">
        <v>0.66</v>
      </c>
      <c r="F715" s="38">
        <v>0.59</v>
      </c>
    </row>
    <row r="716" spans="1:6" ht="15" customHeight="1" x14ac:dyDescent="0.3">
      <c r="A716" s="38">
        <v>185</v>
      </c>
      <c r="B716" s="16" t="s">
        <v>477</v>
      </c>
      <c r="C716" s="16" t="s">
        <v>478</v>
      </c>
      <c r="D716" s="38">
        <v>1405</v>
      </c>
      <c r="E716" s="38">
        <v>0.78</v>
      </c>
      <c r="F716" s="38">
        <v>0.71</v>
      </c>
    </row>
    <row r="717" spans="1:6" ht="15" customHeight="1" x14ac:dyDescent="0.3">
      <c r="A717" s="38">
        <v>186</v>
      </c>
      <c r="B717" s="16" t="s">
        <v>479</v>
      </c>
      <c r="C717" s="16" t="s">
        <v>480</v>
      </c>
      <c r="D717" s="38">
        <v>89</v>
      </c>
      <c r="E717" s="38">
        <v>0.05</v>
      </c>
      <c r="F717" s="38">
        <v>0.05</v>
      </c>
    </row>
    <row r="718" spans="1:6" ht="15" customHeight="1" x14ac:dyDescent="0.3">
      <c r="A718" s="38">
        <v>187</v>
      </c>
      <c r="B718" s="16" t="s">
        <v>481</v>
      </c>
      <c r="C718" s="16" t="s">
        <v>482</v>
      </c>
      <c r="D718" s="38">
        <v>667</v>
      </c>
      <c r="E718" s="38">
        <v>0.37</v>
      </c>
      <c r="F718" s="38">
        <v>0.34</v>
      </c>
    </row>
    <row r="719" spans="1:6" ht="15" customHeight="1" x14ac:dyDescent="0.3">
      <c r="A719" s="38">
        <v>188</v>
      </c>
      <c r="B719" s="16" t="s">
        <v>483</v>
      </c>
      <c r="C719" s="16" t="s">
        <v>484</v>
      </c>
      <c r="D719" s="38">
        <v>217</v>
      </c>
      <c r="E719" s="38">
        <v>0.12</v>
      </c>
      <c r="F719" s="38">
        <v>0.11</v>
      </c>
    </row>
    <row r="720" spans="1:6" ht="15" customHeight="1" x14ac:dyDescent="0.3">
      <c r="A720" s="38">
        <v>189</v>
      </c>
      <c r="B720" s="16" t="s">
        <v>485</v>
      </c>
      <c r="C720" s="16" t="s">
        <v>486</v>
      </c>
      <c r="D720" s="38">
        <v>454</v>
      </c>
      <c r="E720" s="38">
        <v>0.25</v>
      </c>
      <c r="F720" s="38">
        <v>0.23</v>
      </c>
    </row>
    <row r="721" spans="1:6" ht="15" customHeight="1" x14ac:dyDescent="0.3">
      <c r="A721" s="38">
        <v>190</v>
      </c>
      <c r="B721" s="16" t="s">
        <v>487</v>
      </c>
      <c r="C721" s="16" t="s">
        <v>488</v>
      </c>
      <c r="D721" s="38">
        <v>30</v>
      </c>
      <c r="E721" s="38">
        <v>0.02</v>
      </c>
      <c r="F721" s="38">
        <v>0.02</v>
      </c>
    </row>
    <row r="722" spans="1:6" ht="15" customHeight="1" x14ac:dyDescent="0.3">
      <c r="A722" s="38">
        <v>191</v>
      </c>
      <c r="B722" s="16" t="s">
        <v>489</v>
      </c>
      <c r="C722" s="16" t="s">
        <v>490</v>
      </c>
      <c r="D722" s="38">
        <v>80</v>
      </c>
      <c r="E722" s="38">
        <v>0.04</v>
      </c>
      <c r="F722" s="38">
        <v>0.04</v>
      </c>
    </row>
    <row r="723" spans="1:6" ht="15" customHeight="1" x14ac:dyDescent="0.3">
      <c r="A723" s="38">
        <v>192</v>
      </c>
      <c r="B723" s="16" t="s">
        <v>491</v>
      </c>
      <c r="C723" s="16" t="s">
        <v>492</v>
      </c>
      <c r="D723" s="38">
        <v>1124</v>
      </c>
      <c r="E723" s="38">
        <v>0.63</v>
      </c>
      <c r="F723" s="38">
        <v>0.56999999999999995</v>
      </c>
    </row>
    <row r="724" spans="1:6" ht="15" customHeight="1" x14ac:dyDescent="0.3">
      <c r="A724" s="38">
        <v>193</v>
      </c>
      <c r="B724" s="16" t="s">
        <v>493</v>
      </c>
      <c r="C724" s="16" t="s">
        <v>494</v>
      </c>
      <c r="D724" s="38">
        <v>65</v>
      </c>
      <c r="E724" s="38">
        <v>0.04</v>
      </c>
      <c r="F724" s="38">
        <v>0.03</v>
      </c>
    </row>
    <row r="725" spans="1:6" ht="15" customHeight="1" x14ac:dyDescent="0.3">
      <c r="A725" s="38">
        <v>194</v>
      </c>
      <c r="B725" s="16" t="s">
        <v>495</v>
      </c>
      <c r="C725" s="16" t="s">
        <v>496</v>
      </c>
      <c r="D725" s="38">
        <v>431</v>
      </c>
      <c r="E725" s="38">
        <v>0.24</v>
      </c>
      <c r="F725" s="38">
        <v>0.22</v>
      </c>
    </row>
    <row r="726" spans="1:6" ht="15" customHeight="1" x14ac:dyDescent="0.3">
      <c r="A726" s="38">
        <v>195</v>
      </c>
      <c r="B726" s="16" t="s">
        <v>497</v>
      </c>
      <c r="C726" s="16" t="s">
        <v>498</v>
      </c>
      <c r="D726" s="38">
        <v>630</v>
      </c>
      <c r="E726" s="38">
        <v>0.35</v>
      </c>
      <c r="F726" s="38">
        <v>0.32</v>
      </c>
    </row>
    <row r="727" spans="1:6" ht="15" customHeight="1" x14ac:dyDescent="0.3">
      <c r="A727" s="38">
        <v>196</v>
      </c>
      <c r="B727" s="16" t="s">
        <v>499</v>
      </c>
      <c r="C727" s="16" t="s">
        <v>500</v>
      </c>
      <c r="D727" s="38">
        <v>101</v>
      </c>
      <c r="E727" s="38">
        <v>0.06</v>
      </c>
      <c r="F727" s="38">
        <v>0.05</v>
      </c>
    </row>
    <row r="728" spans="1:6" ht="15" customHeight="1" x14ac:dyDescent="0.3">
      <c r="A728" s="38">
        <v>197</v>
      </c>
      <c r="B728" s="16" t="s">
        <v>501</v>
      </c>
      <c r="C728" s="16" t="s">
        <v>502</v>
      </c>
      <c r="D728" s="38">
        <v>401</v>
      </c>
      <c r="E728" s="38">
        <v>0.22</v>
      </c>
      <c r="F728" s="38">
        <v>0.2</v>
      </c>
    </row>
    <row r="729" spans="1:6" ht="15" customHeight="1" x14ac:dyDescent="0.3">
      <c r="A729" s="46" t="s">
        <v>503</v>
      </c>
      <c r="B729" s="45" t="s">
        <v>802</v>
      </c>
      <c r="C729" s="46" t="s">
        <v>504</v>
      </c>
      <c r="D729" s="47">
        <f>SUM(D730:D731)</f>
        <v>4394</v>
      </c>
      <c r="E729" s="47">
        <f>SUM(E730:E731)</f>
        <v>2.46</v>
      </c>
      <c r="F729" s="47">
        <f>SUM(F730:F731)</f>
        <v>2.2200000000000002</v>
      </c>
    </row>
    <row r="730" spans="1:6" ht="15" customHeight="1" x14ac:dyDescent="0.3">
      <c r="A730" s="38">
        <v>198</v>
      </c>
      <c r="B730" s="16" t="s">
        <v>505</v>
      </c>
      <c r="C730" s="16" t="s">
        <v>506</v>
      </c>
      <c r="D730" s="38">
        <v>1747</v>
      </c>
      <c r="E730" s="38">
        <v>0.98</v>
      </c>
      <c r="F730" s="38">
        <v>0.88</v>
      </c>
    </row>
    <row r="731" spans="1:6" ht="15" customHeight="1" x14ac:dyDescent="0.3">
      <c r="A731" s="38">
        <v>199</v>
      </c>
      <c r="B731" s="16" t="s">
        <v>507</v>
      </c>
      <c r="C731" s="16" t="s">
        <v>508</v>
      </c>
      <c r="D731" s="38">
        <v>2647</v>
      </c>
      <c r="E731" s="38">
        <v>1.48</v>
      </c>
      <c r="F731" s="38">
        <v>1.34</v>
      </c>
    </row>
    <row r="732" spans="1:6" ht="15" customHeight="1" x14ac:dyDescent="0.3">
      <c r="A732" s="46" t="s">
        <v>509</v>
      </c>
      <c r="B732" s="45" t="s">
        <v>803</v>
      </c>
      <c r="C732" s="46" t="s">
        <v>510</v>
      </c>
      <c r="D732" s="47">
        <f>SUM(D733:D743)</f>
        <v>18047</v>
      </c>
      <c r="E732" s="47">
        <f>SUM(E733:E743)</f>
        <v>10.079999999999997</v>
      </c>
      <c r="F732" s="47">
        <f>SUM(F733:F743)</f>
        <v>9.129999999999999</v>
      </c>
    </row>
    <row r="733" spans="1:6" ht="15" customHeight="1" x14ac:dyDescent="0.3">
      <c r="A733" s="38">
        <v>200</v>
      </c>
      <c r="B733" s="16" t="s">
        <v>511</v>
      </c>
      <c r="C733" s="16" t="s">
        <v>512</v>
      </c>
      <c r="D733" s="38">
        <v>1518</v>
      </c>
      <c r="E733" s="38">
        <v>0.85</v>
      </c>
      <c r="F733" s="38">
        <v>0.77</v>
      </c>
    </row>
    <row r="734" spans="1:6" ht="15" customHeight="1" x14ac:dyDescent="0.3">
      <c r="A734" s="38">
        <v>201</v>
      </c>
      <c r="B734" s="16" t="s">
        <v>513</v>
      </c>
      <c r="C734" s="16" t="s">
        <v>514</v>
      </c>
      <c r="D734" s="38">
        <v>2403</v>
      </c>
      <c r="E734" s="38">
        <v>1.34</v>
      </c>
      <c r="F734" s="38">
        <v>1.22</v>
      </c>
    </row>
    <row r="735" spans="1:6" ht="15" customHeight="1" x14ac:dyDescent="0.3">
      <c r="A735" s="38">
        <v>202</v>
      </c>
      <c r="B735" s="16" t="s">
        <v>515</v>
      </c>
      <c r="C735" s="16" t="s">
        <v>516</v>
      </c>
      <c r="D735" s="38">
        <v>126</v>
      </c>
      <c r="E735" s="38">
        <v>7.0000000000000007E-2</v>
      </c>
      <c r="F735" s="38">
        <v>0.06</v>
      </c>
    </row>
    <row r="736" spans="1:6" ht="15" customHeight="1" x14ac:dyDescent="0.3">
      <c r="A736" s="38">
        <v>203</v>
      </c>
      <c r="B736" s="16" t="s">
        <v>517</v>
      </c>
      <c r="C736" s="16" t="s">
        <v>518</v>
      </c>
      <c r="D736" s="38">
        <v>1785</v>
      </c>
      <c r="E736" s="38">
        <v>1</v>
      </c>
      <c r="F736" s="38">
        <v>0.9</v>
      </c>
    </row>
    <row r="737" spans="1:6" ht="15" customHeight="1" x14ac:dyDescent="0.3">
      <c r="A737" s="38">
        <v>204</v>
      </c>
      <c r="B737" s="16" t="s">
        <v>519</v>
      </c>
      <c r="C737" s="16" t="s">
        <v>520</v>
      </c>
      <c r="D737" s="38">
        <v>195</v>
      </c>
      <c r="E737" s="38">
        <v>0.11</v>
      </c>
      <c r="F737" s="38">
        <v>0.1</v>
      </c>
    </row>
    <row r="738" spans="1:6" ht="15" customHeight="1" x14ac:dyDescent="0.3">
      <c r="A738" s="38">
        <v>205</v>
      </c>
      <c r="B738" s="16" t="s">
        <v>521</v>
      </c>
      <c r="C738" s="16" t="s">
        <v>522</v>
      </c>
      <c r="D738" s="38">
        <v>1286</v>
      </c>
      <c r="E738" s="38">
        <v>0.72</v>
      </c>
      <c r="F738" s="38">
        <v>0.65</v>
      </c>
    </row>
    <row r="739" spans="1:6" ht="15" customHeight="1" x14ac:dyDescent="0.3">
      <c r="A739" s="38">
        <v>206</v>
      </c>
      <c r="B739" s="16" t="s">
        <v>523</v>
      </c>
      <c r="C739" s="16" t="s">
        <v>524</v>
      </c>
      <c r="D739" s="38">
        <v>8004</v>
      </c>
      <c r="E739" s="38">
        <v>4.47</v>
      </c>
      <c r="F739" s="38">
        <v>4.05</v>
      </c>
    </row>
    <row r="740" spans="1:6" ht="15" customHeight="1" x14ac:dyDescent="0.3">
      <c r="A740" s="38">
        <v>207</v>
      </c>
      <c r="B740" s="16" t="s">
        <v>525</v>
      </c>
      <c r="C740" s="16" t="s">
        <v>526</v>
      </c>
      <c r="D740" s="38">
        <v>1845</v>
      </c>
      <c r="E740" s="38">
        <v>1.03</v>
      </c>
      <c r="F740" s="38">
        <v>0.93</v>
      </c>
    </row>
    <row r="741" spans="1:6" ht="15" customHeight="1" x14ac:dyDescent="0.3">
      <c r="A741" s="38">
        <v>208</v>
      </c>
      <c r="B741" s="16" t="s">
        <v>527</v>
      </c>
      <c r="C741" s="16" t="s">
        <v>528</v>
      </c>
      <c r="D741" s="38">
        <v>528</v>
      </c>
      <c r="E741" s="38">
        <v>0.28999999999999998</v>
      </c>
      <c r="F741" s="38">
        <v>0.27</v>
      </c>
    </row>
    <row r="742" spans="1:6" ht="15" customHeight="1" x14ac:dyDescent="0.3">
      <c r="A742" s="38">
        <v>209</v>
      </c>
      <c r="B742" s="16" t="s">
        <v>529</v>
      </c>
      <c r="C742" s="16" t="s">
        <v>530</v>
      </c>
      <c r="D742" s="38">
        <v>14</v>
      </c>
      <c r="E742" s="38">
        <v>0.01</v>
      </c>
      <c r="F742" s="38">
        <v>0.01</v>
      </c>
    </row>
    <row r="743" spans="1:6" ht="15" customHeight="1" x14ac:dyDescent="0.3">
      <c r="A743" s="38">
        <v>210</v>
      </c>
      <c r="B743" s="16" t="s">
        <v>531</v>
      </c>
      <c r="C743" s="16" t="s">
        <v>532</v>
      </c>
      <c r="D743" s="38">
        <v>343</v>
      </c>
      <c r="E743" s="38">
        <v>0.19</v>
      </c>
      <c r="F743" s="38">
        <v>0.17</v>
      </c>
    </row>
    <row r="744" spans="1:6" ht="15" customHeight="1" x14ac:dyDescent="0.3">
      <c r="A744" s="46" t="s">
        <v>533</v>
      </c>
      <c r="B744" s="45" t="s">
        <v>804</v>
      </c>
      <c r="C744" s="46" t="s">
        <v>534</v>
      </c>
      <c r="D744" s="47">
        <f>SUM(D745:D767)</f>
        <v>11966</v>
      </c>
      <c r="E744" s="47">
        <f>SUM(E745:E767)</f>
        <v>6.7099999999999982</v>
      </c>
      <c r="F744" s="47">
        <f>SUM(F745:F767)</f>
        <v>6.0399999999999965</v>
      </c>
    </row>
    <row r="745" spans="1:6" ht="15" customHeight="1" x14ac:dyDescent="0.3">
      <c r="A745" s="38">
        <v>211</v>
      </c>
      <c r="B745" s="16" t="s">
        <v>535</v>
      </c>
      <c r="C745" s="16" t="s">
        <v>536</v>
      </c>
      <c r="D745" s="38">
        <v>1</v>
      </c>
      <c r="E745" s="38">
        <v>0</v>
      </c>
      <c r="F745" s="38">
        <v>0</v>
      </c>
    </row>
    <row r="746" spans="1:6" ht="15" customHeight="1" x14ac:dyDescent="0.3">
      <c r="A746" s="38">
        <v>212</v>
      </c>
      <c r="B746" s="16" t="s">
        <v>537</v>
      </c>
      <c r="C746" s="16" t="s">
        <v>538</v>
      </c>
      <c r="D746" s="38">
        <v>33</v>
      </c>
      <c r="E746" s="38">
        <v>0.02</v>
      </c>
      <c r="F746" s="38">
        <v>0.02</v>
      </c>
    </row>
    <row r="747" spans="1:6" ht="15" customHeight="1" x14ac:dyDescent="0.3">
      <c r="A747" s="38">
        <v>213</v>
      </c>
      <c r="B747" s="16" t="s">
        <v>539</v>
      </c>
      <c r="C747" s="16" t="s">
        <v>540</v>
      </c>
      <c r="D747" s="38">
        <v>119</v>
      </c>
      <c r="E747" s="38">
        <v>7.0000000000000007E-2</v>
      </c>
      <c r="F747" s="38">
        <v>0.06</v>
      </c>
    </row>
    <row r="748" spans="1:6" ht="15" customHeight="1" x14ac:dyDescent="0.3">
      <c r="A748" s="38">
        <v>214</v>
      </c>
      <c r="B748" s="16" t="s">
        <v>541</v>
      </c>
      <c r="C748" s="16" t="s">
        <v>542</v>
      </c>
      <c r="D748" s="38">
        <v>652</v>
      </c>
      <c r="E748" s="38">
        <v>0.36</v>
      </c>
      <c r="F748" s="38">
        <v>0.33</v>
      </c>
    </row>
    <row r="749" spans="1:6" ht="15" customHeight="1" x14ac:dyDescent="0.3">
      <c r="A749" s="38">
        <v>215</v>
      </c>
      <c r="B749" s="16" t="s">
        <v>543</v>
      </c>
      <c r="C749" s="16" t="s">
        <v>544</v>
      </c>
      <c r="D749" s="38">
        <v>1337</v>
      </c>
      <c r="E749" s="38">
        <v>0.75</v>
      </c>
      <c r="F749" s="38">
        <v>0.68</v>
      </c>
    </row>
    <row r="750" spans="1:6" ht="15" customHeight="1" x14ac:dyDescent="0.3">
      <c r="A750" s="38">
        <v>216</v>
      </c>
      <c r="B750" s="16" t="s">
        <v>545</v>
      </c>
      <c r="C750" s="16" t="s">
        <v>546</v>
      </c>
      <c r="D750" s="38">
        <v>3132</v>
      </c>
      <c r="E750" s="38">
        <v>1.75</v>
      </c>
      <c r="F750" s="38">
        <v>1.58</v>
      </c>
    </row>
    <row r="751" spans="1:6" ht="15" customHeight="1" x14ac:dyDescent="0.3">
      <c r="A751" s="38">
        <v>217</v>
      </c>
      <c r="B751" s="16" t="s">
        <v>547</v>
      </c>
      <c r="C751" s="16" t="s">
        <v>548</v>
      </c>
      <c r="D751" s="38">
        <v>2233</v>
      </c>
      <c r="E751" s="38">
        <v>1.25</v>
      </c>
      <c r="F751" s="38">
        <v>1.1299999999999999</v>
      </c>
    </row>
    <row r="752" spans="1:6" ht="15" customHeight="1" x14ac:dyDescent="0.3">
      <c r="A752" s="38">
        <v>218</v>
      </c>
      <c r="B752" s="16" t="s">
        <v>549</v>
      </c>
      <c r="C752" s="16" t="s">
        <v>550</v>
      </c>
      <c r="D752" s="38">
        <v>3201</v>
      </c>
      <c r="E752" s="38">
        <v>1.79</v>
      </c>
      <c r="F752" s="38">
        <v>1.62</v>
      </c>
    </row>
    <row r="753" spans="1:6" ht="15" customHeight="1" x14ac:dyDescent="0.3">
      <c r="A753" s="38">
        <v>219</v>
      </c>
      <c r="B753" s="16" t="s">
        <v>551</v>
      </c>
      <c r="C753" s="16" t="s">
        <v>552</v>
      </c>
      <c r="D753" s="38">
        <v>68</v>
      </c>
      <c r="E753" s="38">
        <v>0.04</v>
      </c>
      <c r="F753" s="38">
        <v>0.03</v>
      </c>
    </row>
    <row r="754" spans="1:6" ht="15" customHeight="1" x14ac:dyDescent="0.3">
      <c r="A754" s="38">
        <v>220</v>
      </c>
      <c r="B754" s="16" t="s">
        <v>553</v>
      </c>
      <c r="C754" s="16" t="s">
        <v>554</v>
      </c>
      <c r="D754" s="38">
        <v>46</v>
      </c>
      <c r="E754" s="38">
        <v>0.03</v>
      </c>
      <c r="F754" s="38">
        <v>0.02</v>
      </c>
    </row>
    <row r="755" spans="1:6" ht="15" customHeight="1" x14ac:dyDescent="0.3">
      <c r="A755" s="38">
        <v>221</v>
      </c>
      <c r="B755" s="16" t="s">
        <v>555</v>
      </c>
      <c r="C755" s="16" t="s">
        <v>556</v>
      </c>
      <c r="D755" s="38">
        <v>42</v>
      </c>
      <c r="E755" s="38">
        <v>0.02</v>
      </c>
      <c r="F755" s="38">
        <v>0.02</v>
      </c>
    </row>
    <row r="756" spans="1:6" ht="15" customHeight="1" x14ac:dyDescent="0.3">
      <c r="A756" s="38">
        <v>222</v>
      </c>
      <c r="B756" s="16" t="s">
        <v>557</v>
      </c>
      <c r="C756" s="16" t="s">
        <v>558</v>
      </c>
      <c r="D756" s="38">
        <v>244</v>
      </c>
      <c r="E756" s="38">
        <v>0.14000000000000001</v>
      </c>
      <c r="F756" s="38">
        <v>0.12</v>
      </c>
    </row>
    <row r="757" spans="1:6" ht="15" customHeight="1" x14ac:dyDescent="0.3">
      <c r="A757" s="38">
        <v>223</v>
      </c>
      <c r="B757" s="16" t="s">
        <v>559</v>
      </c>
      <c r="C757" s="16" t="s">
        <v>560</v>
      </c>
      <c r="D757" s="38">
        <v>433</v>
      </c>
      <c r="E757" s="38">
        <v>0.24</v>
      </c>
      <c r="F757" s="38">
        <v>0.22</v>
      </c>
    </row>
    <row r="758" spans="1:6" ht="15" customHeight="1" x14ac:dyDescent="0.3">
      <c r="A758" s="38">
        <v>224</v>
      </c>
      <c r="B758" s="16" t="s">
        <v>561</v>
      </c>
      <c r="C758" s="16" t="s">
        <v>562</v>
      </c>
      <c r="D758" s="38">
        <v>19</v>
      </c>
      <c r="E758" s="38">
        <v>0.01</v>
      </c>
      <c r="F758" s="38">
        <v>0.01</v>
      </c>
    </row>
    <row r="759" spans="1:6" ht="15" customHeight="1" x14ac:dyDescent="0.3">
      <c r="A759" s="38">
        <v>225</v>
      </c>
      <c r="B759" s="16" t="s">
        <v>563</v>
      </c>
      <c r="C759" s="16" t="s">
        <v>564</v>
      </c>
      <c r="D759" s="38">
        <v>9</v>
      </c>
      <c r="E759" s="38">
        <v>0.01</v>
      </c>
      <c r="F759" s="38">
        <v>0</v>
      </c>
    </row>
    <row r="760" spans="1:6" ht="15" customHeight="1" x14ac:dyDescent="0.3">
      <c r="A760" s="38">
        <v>226</v>
      </c>
      <c r="B760" s="16" t="s">
        <v>565</v>
      </c>
      <c r="C760" s="16" t="s">
        <v>566</v>
      </c>
      <c r="D760" s="38">
        <v>45</v>
      </c>
      <c r="E760" s="38">
        <v>0.03</v>
      </c>
      <c r="F760" s="38">
        <v>0.02</v>
      </c>
    </row>
    <row r="761" spans="1:6" ht="15" customHeight="1" x14ac:dyDescent="0.3">
      <c r="A761" s="38">
        <v>227</v>
      </c>
      <c r="B761" s="16" t="s">
        <v>567</v>
      </c>
      <c r="C761" s="16" t="s">
        <v>568</v>
      </c>
      <c r="D761" s="38">
        <v>14</v>
      </c>
      <c r="E761" s="38">
        <v>0.01</v>
      </c>
      <c r="F761" s="38">
        <v>0.01</v>
      </c>
    </row>
    <row r="762" spans="1:6" ht="15" customHeight="1" x14ac:dyDescent="0.3">
      <c r="A762" s="38">
        <v>228</v>
      </c>
      <c r="B762" s="16" t="s">
        <v>569</v>
      </c>
      <c r="C762" s="16" t="s">
        <v>570</v>
      </c>
      <c r="D762" s="38">
        <v>22</v>
      </c>
      <c r="E762" s="38">
        <v>0.01</v>
      </c>
      <c r="F762" s="38">
        <v>0.01</v>
      </c>
    </row>
    <row r="763" spans="1:6" ht="15" customHeight="1" x14ac:dyDescent="0.3">
      <c r="A763" s="38">
        <v>229</v>
      </c>
      <c r="B763" s="16" t="s">
        <v>571</v>
      </c>
      <c r="C763" s="16" t="s">
        <v>572</v>
      </c>
      <c r="D763" s="38">
        <v>17</v>
      </c>
      <c r="E763" s="38">
        <v>0.01</v>
      </c>
      <c r="F763" s="38">
        <v>0.01</v>
      </c>
    </row>
    <row r="764" spans="1:6" ht="15" customHeight="1" x14ac:dyDescent="0.3">
      <c r="A764" s="38">
        <v>230</v>
      </c>
      <c r="B764" s="16" t="s">
        <v>573</v>
      </c>
      <c r="C764" s="16" t="s">
        <v>574</v>
      </c>
      <c r="D764" s="38">
        <v>38</v>
      </c>
      <c r="E764" s="38">
        <v>0.02</v>
      </c>
      <c r="F764" s="38">
        <v>0.02</v>
      </c>
    </row>
    <row r="765" spans="1:6" ht="15" customHeight="1" x14ac:dyDescent="0.3">
      <c r="A765" s="38">
        <v>231</v>
      </c>
      <c r="B765" s="16" t="s">
        <v>575</v>
      </c>
      <c r="C765" s="16" t="s">
        <v>576</v>
      </c>
      <c r="D765" s="38">
        <v>34</v>
      </c>
      <c r="E765" s="38">
        <v>0.02</v>
      </c>
      <c r="F765" s="38">
        <v>0.02</v>
      </c>
    </row>
    <row r="766" spans="1:6" ht="15" customHeight="1" x14ac:dyDescent="0.3">
      <c r="A766" s="38">
        <v>232</v>
      </c>
      <c r="B766" s="16" t="s">
        <v>577</v>
      </c>
      <c r="C766" s="16" t="s">
        <v>578</v>
      </c>
      <c r="D766" s="38">
        <v>49</v>
      </c>
      <c r="E766" s="38">
        <v>0.03</v>
      </c>
      <c r="F766" s="38">
        <v>0.02</v>
      </c>
    </row>
    <row r="767" spans="1:6" ht="15" customHeight="1" x14ac:dyDescent="0.3">
      <c r="A767" s="38">
        <v>233</v>
      </c>
      <c r="B767" s="16" t="s">
        <v>579</v>
      </c>
      <c r="C767" s="16" t="s">
        <v>580</v>
      </c>
      <c r="D767" s="38">
        <v>178</v>
      </c>
      <c r="E767" s="38">
        <v>0.1</v>
      </c>
      <c r="F767" s="38">
        <v>0.09</v>
      </c>
    </row>
    <row r="768" spans="1:6" ht="15" customHeight="1" x14ac:dyDescent="0.3">
      <c r="A768" s="46" t="s">
        <v>581</v>
      </c>
      <c r="B768" s="45" t="s">
        <v>805</v>
      </c>
      <c r="C768" s="46" t="s">
        <v>582</v>
      </c>
      <c r="D768" s="47">
        <f>SUM(D769:D772)</f>
        <v>163</v>
      </c>
      <c r="E768" s="47">
        <f>SUM(E769:E772)</f>
        <v>0.09</v>
      </c>
      <c r="F768" s="47">
        <f>SUM(F769:F772)</f>
        <v>0.08</v>
      </c>
    </row>
    <row r="769" spans="1:8" ht="15" customHeight="1" x14ac:dyDescent="0.3">
      <c r="A769" s="38">
        <v>236</v>
      </c>
      <c r="B769" s="16" t="s">
        <v>587</v>
      </c>
      <c r="C769" s="16" t="s">
        <v>588</v>
      </c>
      <c r="D769" s="38">
        <v>2</v>
      </c>
      <c r="E769" s="38">
        <v>0</v>
      </c>
      <c r="F769" s="38">
        <v>0</v>
      </c>
    </row>
    <row r="770" spans="1:8" ht="15" customHeight="1" x14ac:dyDescent="0.3">
      <c r="A770" s="38">
        <v>242</v>
      </c>
      <c r="B770" s="16" t="s">
        <v>597</v>
      </c>
      <c r="C770" s="16" t="s">
        <v>598</v>
      </c>
      <c r="D770" s="38">
        <v>157</v>
      </c>
      <c r="E770" s="38">
        <v>0.09</v>
      </c>
      <c r="F770" s="38">
        <v>0.08</v>
      </c>
    </row>
    <row r="771" spans="1:8" ht="15" customHeight="1" x14ac:dyDescent="0.3">
      <c r="A771" s="38">
        <v>243</v>
      </c>
      <c r="B771" s="21" t="s">
        <v>599</v>
      </c>
      <c r="C771" s="16" t="s">
        <v>600</v>
      </c>
      <c r="D771" s="38">
        <v>2</v>
      </c>
      <c r="E771" s="38">
        <v>0</v>
      </c>
      <c r="F771" s="38">
        <v>0</v>
      </c>
    </row>
    <row r="772" spans="1:8" ht="15" customHeight="1" x14ac:dyDescent="0.3">
      <c r="A772" s="38">
        <v>244</v>
      </c>
      <c r="B772" s="16" t="s">
        <v>601</v>
      </c>
      <c r="C772" s="16" t="s">
        <v>602</v>
      </c>
      <c r="D772" s="38">
        <v>2</v>
      </c>
      <c r="E772" s="38">
        <v>0</v>
      </c>
      <c r="F772" s="38">
        <v>0</v>
      </c>
    </row>
    <row r="773" spans="1:8" ht="15" customHeight="1" x14ac:dyDescent="0.3">
      <c r="A773" s="140" t="s">
        <v>603</v>
      </c>
      <c r="B773" s="144" t="s">
        <v>745</v>
      </c>
      <c r="C773" s="144" t="s">
        <v>604</v>
      </c>
      <c r="D773" s="140">
        <v>21</v>
      </c>
      <c r="E773" s="140">
        <v>0.01</v>
      </c>
      <c r="F773" s="140">
        <v>0.01</v>
      </c>
    </row>
    <row r="774" spans="1:8" ht="15" customHeight="1" x14ac:dyDescent="0.3">
      <c r="A774" s="38">
        <v>253</v>
      </c>
      <c r="B774" s="21" t="s">
        <v>616</v>
      </c>
      <c r="C774" s="54" t="s">
        <v>617</v>
      </c>
      <c r="D774" s="38">
        <v>21</v>
      </c>
      <c r="E774" s="38">
        <v>0.01</v>
      </c>
      <c r="F774" s="38">
        <v>0.01</v>
      </c>
    </row>
    <row r="775" spans="1:8" ht="15" customHeight="1" x14ac:dyDescent="0.3">
      <c r="A775" s="46" t="s">
        <v>618</v>
      </c>
      <c r="B775" s="45" t="s">
        <v>807</v>
      </c>
      <c r="C775" s="46" t="s">
        <v>619</v>
      </c>
      <c r="D775" s="47">
        <f>SUM(D776:D783)</f>
        <v>44</v>
      </c>
      <c r="E775" s="47">
        <f t="shared" ref="E775:F775" si="0">SUM(E776:E783)</f>
        <v>0.01</v>
      </c>
      <c r="F775" s="47">
        <f t="shared" si="0"/>
        <v>0.01</v>
      </c>
    </row>
    <row r="776" spans="1:8" s="78" customFormat="1" ht="15" customHeight="1" x14ac:dyDescent="0.3">
      <c r="A776" s="78">
        <v>254</v>
      </c>
      <c r="B776" s="21" t="s">
        <v>620</v>
      </c>
      <c r="C776" s="54" t="s">
        <v>621</v>
      </c>
      <c r="D776" s="78">
        <v>2</v>
      </c>
      <c r="E776" s="78">
        <v>0</v>
      </c>
      <c r="F776" s="78">
        <v>0</v>
      </c>
      <c r="H776" s="2"/>
    </row>
    <row r="777" spans="1:8" ht="15" customHeight="1" x14ac:dyDescent="0.3">
      <c r="A777" s="38">
        <v>255</v>
      </c>
      <c r="B777" s="16" t="s">
        <v>622</v>
      </c>
      <c r="C777" s="16" t="s">
        <v>623</v>
      </c>
      <c r="D777" s="38">
        <v>3</v>
      </c>
      <c r="E777" s="38">
        <v>0</v>
      </c>
      <c r="F777" s="38">
        <v>0</v>
      </c>
    </row>
    <row r="778" spans="1:8" ht="15" customHeight="1" x14ac:dyDescent="0.3">
      <c r="A778" s="38">
        <v>256</v>
      </c>
      <c r="B778" s="16" t="s">
        <v>624</v>
      </c>
      <c r="C778" s="16" t="s">
        <v>625</v>
      </c>
      <c r="D778" s="38">
        <v>7</v>
      </c>
      <c r="E778" s="38">
        <v>0</v>
      </c>
      <c r="F778" s="38">
        <v>0</v>
      </c>
    </row>
    <row r="779" spans="1:8" ht="15" customHeight="1" x14ac:dyDescent="0.3">
      <c r="A779" s="38">
        <v>257</v>
      </c>
      <c r="B779" s="16" t="s">
        <v>626</v>
      </c>
      <c r="C779" s="16" t="s">
        <v>627</v>
      </c>
      <c r="D779" s="38">
        <v>6</v>
      </c>
      <c r="E779" s="38">
        <v>0</v>
      </c>
      <c r="F779" s="38">
        <v>0</v>
      </c>
    </row>
    <row r="780" spans="1:8" ht="15" customHeight="1" x14ac:dyDescent="0.3">
      <c r="A780" s="38">
        <v>261</v>
      </c>
      <c r="B780" s="16" t="s">
        <v>634</v>
      </c>
      <c r="C780" s="16" t="s">
        <v>635</v>
      </c>
      <c r="D780" s="38">
        <v>20</v>
      </c>
      <c r="E780" s="38">
        <v>0.01</v>
      </c>
      <c r="F780" s="38">
        <v>0.01</v>
      </c>
    </row>
    <row r="781" spans="1:8" ht="15" customHeight="1" x14ac:dyDescent="0.3">
      <c r="A781" s="38">
        <v>264</v>
      </c>
      <c r="B781" s="21" t="s">
        <v>640</v>
      </c>
      <c r="C781" s="16" t="s">
        <v>641</v>
      </c>
      <c r="D781" s="38">
        <v>1</v>
      </c>
      <c r="E781" s="38">
        <v>0</v>
      </c>
      <c r="F781" s="38">
        <v>0</v>
      </c>
    </row>
    <row r="782" spans="1:8" ht="15" customHeight="1" x14ac:dyDescent="0.3">
      <c r="A782" s="38">
        <v>265</v>
      </c>
      <c r="B782" s="16" t="s">
        <v>642</v>
      </c>
      <c r="C782" s="16" t="s">
        <v>643</v>
      </c>
      <c r="D782" s="38">
        <v>4</v>
      </c>
      <c r="E782" s="38">
        <v>0</v>
      </c>
      <c r="F782" s="38">
        <v>0</v>
      </c>
    </row>
    <row r="783" spans="1:8" ht="15" customHeight="1" x14ac:dyDescent="0.3">
      <c r="A783" s="38">
        <v>266</v>
      </c>
      <c r="B783" s="21" t="s">
        <v>644</v>
      </c>
      <c r="C783" s="54" t="s">
        <v>645</v>
      </c>
      <c r="D783" s="38">
        <v>1</v>
      </c>
      <c r="E783" s="38">
        <v>0</v>
      </c>
      <c r="F783" s="38">
        <v>0</v>
      </c>
    </row>
    <row r="784" spans="1:8" ht="15" customHeight="1" x14ac:dyDescent="0.3">
      <c r="A784" s="46" t="s">
        <v>646</v>
      </c>
      <c r="B784" s="45" t="s">
        <v>808</v>
      </c>
      <c r="C784" s="46" t="s">
        <v>647</v>
      </c>
      <c r="D784" s="47">
        <f>SUM(D785:D788)</f>
        <v>12804</v>
      </c>
      <c r="E784" s="47">
        <f>SUM(E785:E788)</f>
        <v>7.16</v>
      </c>
      <c r="F784" s="47">
        <f>SUM(F785:F788)</f>
        <v>6.48</v>
      </c>
    </row>
    <row r="785" spans="1:6" ht="15" customHeight="1" x14ac:dyDescent="0.3">
      <c r="A785" s="38">
        <v>267</v>
      </c>
      <c r="B785" s="16" t="s">
        <v>648</v>
      </c>
      <c r="C785" s="16" t="s">
        <v>649</v>
      </c>
      <c r="D785" s="38">
        <v>2226</v>
      </c>
      <c r="E785" s="38">
        <v>1.24</v>
      </c>
      <c r="F785" s="38">
        <v>1.1299999999999999</v>
      </c>
    </row>
    <row r="786" spans="1:6" ht="15" customHeight="1" x14ac:dyDescent="0.3">
      <c r="A786" s="38">
        <v>268</v>
      </c>
      <c r="B786" s="16" t="s">
        <v>650</v>
      </c>
      <c r="C786" s="16" t="s">
        <v>651</v>
      </c>
      <c r="D786" s="38">
        <v>2626</v>
      </c>
      <c r="E786" s="38">
        <v>1.47</v>
      </c>
      <c r="F786" s="38">
        <v>1.33</v>
      </c>
    </row>
    <row r="787" spans="1:6" ht="15" customHeight="1" x14ac:dyDescent="0.3">
      <c r="A787" s="38">
        <v>269</v>
      </c>
      <c r="B787" s="16" t="s">
        <v>652</v>
      </c>
      <c r="C787" s="16" t="s">
        <v>653</v>
      </c>
      <c r="D787" s="38">
        <v>404</v>
      </c>
      <c r="E787" s="38">
        <v>0.23</v>
      </c>
      <c r="F787" s="38">
        <v>0.2</v>
      </c>
    </row>
    <row r="788" spans="1:6" ht="15" customHeight="1" x14ac:dyDescent="0.3">
      <c r="A788" s="38">
        <v>270</v>
      </c>
      <c r="B788" s="16" t="s">
        <v>654</v>
      </c>
      <c r="C788" s="16" t="s">
        <v>655</v>
      </c>
      <c r="D788" s="38">
        <v>7548</v>
      </c>
      <c r="E788" s="38">
        <v>4.22</v>
      </c>
      <c r="F788" s="38">
        <v>3.82</v>
      </c>
    </row>
    <row r="789" spans="1:6" ht="15" customHeight="1" x14ac:dyDescent="0.3">
      <c r="A789" s="46" t="s">
        <v>656</v>
      </c>
      <c r="B789" s="45" t="s">
        <v>809</v>
      </c>
      <c r="C789" s="46" t="s">
        <v>657</v>
      </c>
      <c r="D789" s="47">
        <f>SUM(D790:D808)</f>
        <v>7368</v>
      </c>
      <c r="E789" s="47">
        <f>SUM(E790:E808)</f>
        <v>4.0999999999999988</v>
      </c>
      <c r="F789" s="47">
        <f>SUM(F790:F808)</f>
        <v>3.7199999999999993</v>
      </c>
    </row>
    <row r="790" spans="1:6" ht="15" customHeight="1" x14ac:dyDescent="0.3">
      <c r="A790" s="38">
        <v>271</v>
      </c>
      <c r="B790" s="16" t="s">
        <v>658</v>
      </c>
      <c r="C790" s="16" t="s">
        <v>659</v>
      </c>
      <c r="D790" s="38">
        <v>59</v>
      </c>
      <c r="E790" s="38">
        <v>0.03</v>
      </c>
      <c r="F790" s="38">
        <v>0.03</v>
      </c>
    </row>
    <row r="791" spans="1:6" ht="15" customHeight="1" x14ac:dyDescent="0.3">
      <c r="A791" s="38">
        <v>272</v>
      </c>
      <c r="B791" s="16" t="s">
        <v>660</v>
      </c>
      <c r="C791" s="16" t="s">
        <v>661</v>
      </c>
      <c r="D791" s="38">
        <v>151</v>
      </c>
      <c r="E791" s="38">
        <v>0.08</v>
      </c>
      <c r="F791" s="38">
        <v>0.08</v>
      </c>
    </row>
    <row r="792" spans="1:6" ht="15" customHeight="1" x14ac:dyDescent="0.3">
      <c r="A792" s="38">
        <v>273</v>
      </c>
      <c r="B792" s="16" t="s">
        <v>662</v>
      </c>
      <c r="C792" s="16" t="s">
        <v>663</v>
      </c>
      <c r="D792" s="38">
        <v>62</v>
      </c>
      <c r="E792" s="38">
        <v>0.03</v>
      </c>
      <c r="F792" s="38">
        <v>0.03</v>
      </c>
    </row>
    <row r="793" spans="1:6" ht="15" customHeight="1" x14ac:dyDescent="0.3">
      <c r="A793" s="38">
        <v>274</v>
      </c>
      <c r="B793" s="16" t="s">
        <v>664</v>
      </c>
      <c r="C793" s="16" t="s">
        <v>665</v>
      </c>
      <c r="D793" s="38">
        <v>681</v>
      </c>
      <c r="E793" s="38">
        <v>0.38</v>
      </c>
      <c r="F793" s="38">
        <v>0.34</v>
      </c>
    </row>
    <row r="794" spans="1:6" ht="15" customHeight="1" x14ac:dyDescent="0.3">
      <c r="A794" s="38">
        <v>275</v>
      </c>
      <c r="B794" s="16" t="s">
        <v>666</v>
      </c>
      <c r="C794" s="16" t="s">
        <v>667</v>
      </c>
      <c r="D794" s="38">
        <v>4</v>
      </c>
      <c r="E794" s="38">
        <v>0</v>
      </c>
      <c r="F794" s="38">
        <v>0</v>
      </c>
    </row>
    <row r="795" spans="1:6" ht="15" customHeight="1" x14ac:dyDescent="0.3">
      <c r="A795" s="38">
        <v>276</v>
      </c>
      <c r="B795" s="16" t="s">
        <v>668</v>
      </c>
      <c r="C795" s="16" t="s">
        <v>669</v>
      </c>
      <c r="D795" s="38">
        <v>676</v>
      </c>
      <c r="E795" s="38">
        <v>0.38</v>
      </c>
      <c r="F795" s="38">
        <v>0.34</v>
      </c>
    </row>
    <row r="796" spans="1:6" ht="15" customHeight="1" x14ac:dyDescent="0.3">
      <c r="A796" s="38">
        <v>277</v>
      </c>
      <c r="B796" s="16" t="s">
        <v>670</v>
      </c>
      <c r="C796" s="16" t="s">
        <v>671</v>
      </c>
      <c r="D796" s="38">
        <v>48</v>
      </c>
      <c r="E796" s="38">
        <v>0.03</v>
      </c>
      <c r="F796" s="38">
        <v>0.02</v>
      </c>
    </row>
    <row r="797" spans="1:6" ht="15" customHeight="1" x14ac:dyDescent="0.3">
      <c r="A797" s="38">
        <v>278</v>
      </c>
      <c r="B797" s="16" t="s">
        <v>672</v>
      </c>
      <c r="C797" s="16" t="s">
        <v>673</v>
      </c>
      <c r="D797" s="38">
        <v>32</v>
      </c>
      <c r="E797" s="38">
        <v>0.02</v>
      </c>
      <c r="F797" s="38">
        <v>0.02</v>
      </c>
    </row>
    <row r="798" spans="1:6" ht="15" customHeight="1" x14ac:dyDescent="0.3">
      <c r="A798" s="38">
        <v>279</v>
      </c>
      <c r="B798" s="16" t="s">
        <v>674</v>
      </c>
      <c r="C798" s="16" t="s">
        <v>675</v>
      </c>
      <c r="D798" s="38">
        <v>38</v>
      </c>
      <c r="E798" s="38">
        <v>0.02</v>
      </c>
      <c r="F798" s="38">
        <v>0.02</v>
      </c>
    </row>
    <row r="799" spans="1:6" ht="15" customHeight="1" x14ac:dyDescent="0.3">
      <c r="A799" s="38">
        <v>280</v>
      </c>
      <c r="B799" s="16" t="s">
        <v>676</v>
      </c>
      <c r="C799" s="16" t="s">
        <v>677</v>
      </c>
      <c r="D799" s="38">
        <v>277</v>
      </c>
      <c r="E799" s="38">
        <v>0.15</v>
      </c>
      <c r="F799" s="38">
        <v>0.14000000000000001</v>
      </c>
    </row>
    <row r="800" spans="1:6" ht="15" customHeight="1" x14ac:dyDescent="0.3">
      <c r="A800" s="38">
        <v>281</v>
      </c>
      <c r="B800" s="16" t="s">
        <v>678</v>
      </c>
      <c r="C800" s="16" t="s">
        <v>679</v>
      </c>
      <c r="D800" s="38">
        <v>4047</v>
      </c>
      <c r="E800" s="38">
        <v>2.2599999999999998</v>
      </c>
      <c r="F800" s="38">
        <v>2.0499999999999998</v>
      </c>
    </row>
    <row r="801" spans="1:6" ht="15" customHeight="1" x14ac:dyDescent="0.3">
      <c r="A801" s="38">
        <v>282</v>
      </c>
      <c r="B801" s="16" t="s">
        <v>680</v>
      </c>
      <c r="C801" s="16" t="s">
        <v>681</v>
      </c>
      <c r="D801" s="38">
        <v>464</v>
      </c>
      <c r="E801" s="38">
        <v>0.26</v>
      </c>
      <c r="F801" s="38">
        <v>0.23</v>
      </c>
    </row>
    <row r="802" spans="1:6" ht="15" customHeight="1" x14ac:dyDescent="0.3">
      <c r="A802" s="38">
        <v>283</v>
      </c>
      <c r="B802" s="16" t="s">
        <v>682</v>
      </c>
      <c r="C802" s="16" t="s">
        <v>683</v>
      </c>
      <c r="D802" s="38">
        <v>253</v>
      </c>
      <c r="E802" s="38">
        <v>0.14000000000000001</v>
      </c>
      <c r="F802" s="38">
        <v>0.13</v>
      </c>
    </row>
    <row r="803" spans="1:6" ht="15" customHeight="1" x14ac:dyDescent="0.3">
      <c r="A803" s="38">
        <v>284</v>
      </c>
      <c r="B803" s="16" t="s">
        <v>684</v>
      </c>
      <c r="C803" s="16" t="s">
        <v>685</v>
      </c>
      <c r="D803" s="38">
        <v>54</v>
      </c>
      <c r="E803" s="38">
        <v>0.03</v>
      </c>
      <c r="F803" s="38">
        <v>0.03</v>
      </c>
    </row>
    <row r="804" spans="1:6" ht="15" customHeight="1" x14ac:dyDescent="0.3">
      <c r="A804" s="38">
        <v>285</v>
      </c>
      <c r="B804" s="16" t="s">
        <v>686</v>
      </c>
      <c r="C804" s="16" t="s">
        <v>687</v>
      </c>
      <c r="D804" s="38">
        <v>24</v>
      </c>
      <c r="E804" s="38">
        <v>0.01</v>
      </c>
      <c r="F804" s="38">
        <v>0.01</v>
      </c>
    </row>
    <row r="805" spans="1:6" ht="15" customHeight="1" x14ac:dyDescent="0.3">
      <c r="A805" s="38">
        <v>286</v>
      </c>
      <c r="B805" s="16" t="s">
        <v>688</v>
      </c>
      <c r="C805" s="16" t="s">
        <v>689</v>
      </c>
      <c r="D805" s="38">
        <v>3</v>
      </c>
      <c r="E805" s="38">
        <v>0</v>
      </c>
      <c r="F805" s="38">
        <v>0</v>
      </c>
    </row>
    <row r="806" spans="1:6" ht="15" customHeight="1" x14ac:dyDescent="0.3">
      <c r="A806" s="38">
        <v>287</v>
      </c>
      <c r="B806" s="16" t="s">
        <v>690</v>
      </c>
      <c r="C806" s="16" t="s">
        <v>691</v>
      </c>
      <c r="D806" s="38">
        <v>378</v>
      </c>
      <c r="E806" s="38">
        <v>0.21</v>
      </c>
      <c r="F806" s="38">
        <v>0.19</v>
      </c>
    </row>
    <row r="807" spans="1:6" ht="15" customHeight="1" x14ac:dyDescent="0.3">
      <c r="A807" s="38">
        <v>288</v>
      </c>
      <c r="B807" s="16" t="s">
        <v>692</v>
      </c>
      <c r="C807" s="16" t="s">
        <v>693</v>
      </c>
      <c r="D807" s="38">
        <v>36</v>
      </c>
      <c r="E807" s="38">
        <v>0.02</v>
      </c>
      <c r="F807" s="38">
        <v>0.02</v>
      </c>
    </row>
    <row r="808" spans="1:6" ht="15" customHeight="1" x14ac:dyDescent="0.3">
      <c r="A808" s="38">
        <v>289</v>
      </c>
      <c r="B808" s="16" t="s">
        <v>694</v>
      </c>
      <c r="C808" s="16" t="s">
        <v>695</v>
      </c>
      <c r="D808" s="38">
        <v>81</v>
      </c>
      <c r="E808" s="38">
        <v>0.05</v>
      </c>
      <c r="F808" s="38">
        <v>0.04</v>
      </c>
    </row>
    <row r="809" spans="1:6" ht="15" customHeight="1" x14ac:dyDescent="0.3">
      <c r="A809" s="46" t="s">
        <v>696</v>
      </c>
      <c r="B809" s="45" t="s">
        <v>810</v>
      </c>
      <c r="C809" s="46" t="s">
        <v>697</v>
      </c>
      <c r="D809" s="47">
        <f>SUM(D810:D817)</f>
        <v>18961</v>
      </c>
      <c r="E809" s="47">
        <f>SUM(E810:E817)</f>
        <v>10.579999999999998</v>
      </c>
      <c r="F809" s="47">
        <f>SUM(F810:F817)</f>
        <v>9.5799999999999983</v>
      </c>
    </row>
    <row r="810" spans="1:6" ht="15" customHeight="1" x14ac:dyDescent="0.3">
      <c r="A810" s="38">
        <v>290</v>
      </c>
      <c r="B810" s="16" t="s">
        <v>698</v>
      </c>
      <c r="C810" s="16" t="s">
        <v>699</v>
      </c>
      <c r="D810" s="38">
        <v>11533</v>
      </c>
      <c r="E810" s="38">
        <v>6.44</v>
      </c>
      <c r="F810" s="38">
        <v>5.83</v>
      </c>
    </row>
    <row r="811" spans="1:6" ht="15" customHeight="1" x14ac:dyDescent="0.3">
      <c r="A811" s="38">
        <v>291</v>
      </c>
      <c r="B811" s="16" t="s">
        <v>700</v>
      </c>
      <c r="C811" s="16" t="s">
        <v>701</v>
      </c>
      <c r="D811" s="38">
        <v>61</v>
      </c>
      <c r="E811" s="38">
        <v>0.03</v>
      </c>
      <c r="F811" s="38">
        <v>0.03</v>
      </c>
    </row>
    <row r="812" spans="1:6" ht="15" customHeight="1" x14ac:dyDescent="0.3">
      <c r="A812" s="38">
        <v>292</v>
      </c>
      <c r="B812" s="16" t="s">
        <v>702</v>
      </c>
      <c r="C812" s="16" t="s">
        <v>703</v>
      </c>
      <c r="D812" s="38">
        <v>2273</v>
      </c>
      <c r="E812" s="38">
        <v>1.27</v>
      </c>
      <c r="F812" s="38">
        <v>1.1499999999999999</v>
      </c>
    </row>
    <row r="813" spans="1:6" ht="15" customHeight="1" x14ac:dyDescent="0.3">
      <c r="A813" s="38">
        <v>293</v>
      </c>
      <c r="B813" s="16" t="s">
        <v>704</v>
      </c>
      <c r="C813" s="16" t="s">
        <v>705</v>
      </c>
      <c r="D813" s="38">
        <v>1</v>
      </c>
      <c r="E813" s="38">
        <v>0</v>
      </c>
      <c r="F813" s="38">
        <v>0</v>
      </c>
    </row>
    <row r="814" spans="1:6" ht="15" customHeight="1" x14ac:dyDescent="0.3">
      <c r="A814" s="38">
        <v>294</v>
      </c>
      <c r="B814" s="16" t="s">
        <v>706</v>
      </c>
      <c r="C814" s="16" t="s">
        <v>707</v>
      </c>
      <c r="D814" s="38">
        <v>26</v>
      </c>
      <c r="E814" s="38">
        <v>0.01</v>
      </c>
      <c r="F814" s="38">
        <v>0.01</v>
      </c>
    </row>
    <row r="815" spans="1:6" ht="15" customHeight="1" x14ac:dyDescent="0.3">
      <c r="A815" s="38">
        <v>296</v>
      </c>
      <c r="B815" s="16" t="s">
        <v>710</v>
      </c>
      <c r="C815" s="16" t="s">
        <v>711</v>
      </c>
      <c r="D815" s="38">
        <v>9</v>
      </c>
      <c r="E815" s="38">
        <v>0.01</v>
      </c>
      <c r="F815" s="38">
        <v>0</v>
      </c>
    </row>
    <row r="816" spans="1:6" ht="15" customHeight="1" x14ac:dyDescent="0.3">
      <c r="A816" s="38">
        <v>297</v>
      </c>
      <c r="B816" s="16" t="s">
        <v>712</v>
      </c>
      <c r="C816" s="16" t="s">
        <v>713</v>
      </c>
      <c r="D816" s="38">
        <v>507</v>
      </c>
      <c r="E816" s="38">
        <v>0.28000000000000003</v>
      </c>
      <c r="F816" s="38">
        <v>0.26</v>
      </c>
    </row>
    <row r="817" spans="1:6" ht="15" customHeight="1" x14ac:dyDescent="0.3">
      <c r="A817" s="38">
        <v>298</v>
      </c>
      <c r="B817" s="16" t="s">
        <v>714</v>
      </c>
      <c r="C817" s="16" t="s">
        <v>715</v>
      </c>
      <c r="D817" s="38">
        <v>4551</v>
      </c>
      <c r="E817" s="38">
        <v>2.54</v>
      </c>
      <c r="F817" s="38">
        <v>2.2999999999999998</v>
      </c>
    </row>
    <row r="818" spans="1:6" ht="15" customHeight="1" x14ac:dyDescent="0.3">
      <c r="A818" s="46" t="s">
        <v>716</v>
      </c>
      <c r="B818" s="45" t="s">
        <v>811</v>
      </c>
      <c r="C818" s="46" t="s">
        <v>717</v>
      </c>
      <c r="D818" s="47">
        <f>SUM(D819:D820)</f>
        <v>35</v>
      </c>
      <c r="E818" s="47">
        <f>SUM(E819:E820)</f>
        <v>0.02</v>
      </c>
      <c r="F818" s="47">
        <f>SUM(F819:F820)</f>
        <v>0.02</v>
      </c>
    </row>
    <row r="819" spans="1:6" ht="15" customHeight="1" x14ac:dyDescent="0.3">
      <c r="A819" s="38">
        <v>902</v>
      </c>
      <c r="B819" s="16" t="s">
        <v>747</v>
      </c>
      <c r="C819" s="16" t="s">
        <v>721</v>
      </c>
      <c r="D819" s="38">
        <v>12</v>
      </c>
      <c r="E819" s="38">
        <v>0.01</v>
      </c>
      <c r="F819" s="38">
        <v>0.01</v>
      </c>
    </row>
    <row r="820" spans="1:6" ht="15" customHeight="1" x14ac:dyDescent="0.3">
      <c r="A820" s="38">
        <v>904</v>
      </c>
      <c r="B820" s="2" t="s">
        <v>722</v>
      </c>
      <c r="C820" s="2" t="s">
        <v>723</v>
      </c>
      <c r="D820" s="2">
        <v>23</v>
      </c>
      <c r="E820" s="2">
        <v>0.01</v>
      </c>
      <c r="F820" s="2">
        <v>0.01</v>
      </c>
    </row>
    <row r="821" spans="1:6" ht="15" customHeight="1" x14ac:dyDescent="0.3"/>
    <row r="822" spans="1:6" ht="15" customHeight="1" x14ac:dyDescent="0.3"/>
    <row r="823" spans="1:6" ht="15" customHeight="1" x14ac:dyDescent="0.3"/>
    <row r="824" spans="1:6" ht="15" customHeight="1" x14ac:dyDescent="0.3"/>
    <row r="825" spans="1:6" ht="15" customHeight="1" x14ac:dyDescent="0.3"/>
    <row r="826" spans="1:6" ht="15" customHeight="1" x14ac:dyDescent="0.3"/>
    <row r="827" spans="1:6" ht="15" customHeight="1" x14ac:dyDescent="0.3"/>
    <row r="828" spans="1:6" ht="15" customHeight="1" x14ac:dyDescent="0.3"/>
    <row r="829" spans="1:6" ht="15" customHeight="1" x14ac:dyDescent="0.3"/>
    <row r="830" spans="1:6" ht="15" customHeight="1" x14ac:dyDescent="0.3"/>
    <row r="831" spans="1:6" ht="15" customHeight="1" x14ac:dyDescent="0.3"/>
    <row r="832" spans="1:6" ht="15" customHeight="1" x14ac:dyDescent="0.3"/>
    <row r="833" s="2" customFormat="1" ht="15" customHeight="1" x14ac:dyDescent="0.3"/>
    <row r="834" s="2" customFormat="1" ht="15" customHeight="1" x14ac:dyDescent="0.3"/>
    <row r="835" s="2" customFormat="1" ht="15" customHeight="1" x14ac:dyDescent="0.3"/>
    <row r="836" s="2" customFormat="1" ht="15" customHeight="1" x14ac:dyDescent="0.3"/>
    <row r="837" s="2" customFormat="1" ht="15" customHeight="1" x14ac:dyDescent="0.3"/>
    <row r="838" s="2" customFormat="1" ht="15" customHeight="1" x14ac:dyDescent="0.3"/>
    <row r="839" s="2" customFormat="1" ht="15" customHeight="1" x14ac:dyDescent="0.3"/>
    <row r="840" s="2" customFormat="1" ht="15" customHeight="1" x14ac:dyDescent="0.3"/>
    <row r="841" s="2" customFormat="1" ht="15" customHeight="1" x14ac:dyDescent="0.3"/>
    <row r="842" s="2" customFormat="1" ht="15" customHeight="1" x14ac:dyDescent="0.3"/>
    <row r="843" s="2" customFormat="1" ht="15" customHeight="1" x14ac:dyDescent="0.3"/>
    <row r="844" s="2" customFormat="1" ht="15" customHeight="1" x14ac:dyDescent="0.3"/>
    <row r="845" s="2" customFormat="1" ht="15" customHeight="1" x14ac:dyDescent="0.3"/>
    <row r="846" s="2" customFormat="1" ht="15" customHeight="1" x14ac:dyDescent="0.3"/>
    <row r="847" s="2" customFormat="1" ht="15" customHeight="1" x14ac:dyDescent="0.3"/>
    <row r="848" s="2" customFormat="1" ht="15" customHeight="1" x14ac:dyDescent="0.3"/>
    <row r="849" s="2" customFormat="1" ht="15" customHeight="1" x14ac:dyDescent="0.3"/>
    <row r="850" s="2" customFormat="1" ht="15" customHeight="1" x14ac:dyDescent="0.3"/>
    <row r="851" s="2" customFormat="1" ht="15" customHeight="1" x14ac:dyDescent="0.3"/>
  </sheetData>
  <mergeCells count="4">
    <mergeCell ref="A3:B3"/>
    <mergeCell ref="A4:B4"/>
    <mergeCell ref="A5:B5"/>
    <mergeCell ref="B7:C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A1D01-20D5-4050-8386-AD2D4F66ECEF}">
  <dimension ref="A1:G36"/>
  <sheetViews>
    <sheetView workbookViewId="0"/>
  </sheetViews>
  <sheetFormatPr defaultColWidth="8.88671875" defaultRowHeight="13.2" x14ac:dyDescent="0.3"/>
  <cols>
    <col min="1" max="1" width="30.88671875" style="2" bestFit="1" customWidth="1"/>
    <col min="2" max="7" width="18.6640625" style="2" customWidth="1"/>
    <col min="8" max="16384" width="8.88671875" style="2"/>
  </cols>
  <sheetData>
    <row r="1" spans="1:7" x14ac:dyDescent="0.3">
      <c r="A1" s="1" t="s">
        <v>29</v>
      </c>
    </row>
    <row r="2" spans="1:7" x14ac:dyDescent="0.3">
      <c r="A2" s="3" t="s">
        <v>30</v>
      </c>
    </row>
    <row r="3" spans="1:7" x14ac:dyDescent="0.3">
      <c r="A3" s="3"/>
    </row>
    <row r="4" spans="1:7" x14ac:dyDescent="0.3">
      <c r="A4" s="4" t="s">
        <v>37</v>
      </c>
    </row>
    <row r="5" spans="1:7" x14ac:dyDescent="0.3">
      <c r="A5" s="3" t="s">
        <v>38</v>
      </c>
    </row>
    <row r="7" spans="1:7" ht="39.6" x14ac:dyDescent="0.3">
      <c r="A7" s="179" t="s">
        <v>817</v>
      </c>
      <c r="B7" s="5" t="s">
        <v>12</v>
      </c>
      <c r="C7" s="5" t="s">
        <v>13</v>
      </c>
      <c r="D7" s="5" t="s">
        <v>14</v>
      </c>
      <c r="E7" s="5" t="s">
        <v>15</v>
      </c>
      <c r="F7" s="6" t="s">
        <v>16</v>
      </c>
      <c r="G7" s="6" t="s">
        <v>17</v>
      </c>
    </row>
    <row r="8" spans="1:7" ht="26.4" x14ac:dyDescent="0.3">
      <c r="A8" s="180"/>
      <c r="B8" s="7" t="s">
        <v>18</v>
      </c>
      <c r="C8" s="7" t="s">
        <v>19</v>
      </c>
      <c r="D8" s="7" t="s">
        <v>20</v>
      </c>
      <c r="E8" s="7" t="s">
        <v>21</v>
      </c>
      <c r="F8" s="8" t="s">
        <v>22</v>
      </c>
      <c r="G8" s="8" t="s">
        <v>23</v>
      </c>
    </row>
    <row r="9" spans="1:7" ht="20.100000000000001" customHeight="1" x14ac:dyDescent="0.3">
      <c r="A9" s="83" t="s">
        <v>781</v>
      </c>
      <c r="B9" s="145">
        <v>1512</v>
      </c>
      <c r="C9" s="145">
        <v>786</v>
      </c>
      <c r="D9" s="145">
        <v>85</v>
      </c>
      <c r="E9" s="145">
        <v>641</v>
      </c>
      <c r="F9" s="145">
        <v>1652</v>
      </c>
      <c r="G9" s="145">
        <v>408</v>
      </c>
    </row>
    <row r="10" spans="1:7" ht="20.100000000000001" customHeight="1" x14ac:dyDescent="0.3">
      <c r="A10" s="12" t="s">
        <v>782</v>
      </c>
      <c r="B10" s="126">
        <v>751</v>
      </c>
      <c r="C10" s="84">
        <v>433</v>
      </c>
      <c r="D10" s="84">
        <v>37</v>
      </c>
      <c r="E10" s="84">
        <v>281</v>
      </c>
      <c r="F10" s="84">
        <v>838</v>
      </c>
      <c r="G10" s="84">
        <v>209</v>
      </c>
    </row>
    <row r="11" spans="1:7" ht="26.4" x14ac:dyDescent="0.3">
      <c r="A11" s="14" t="s">
        <v>757</v>
      </c>
      <c r="B11" s="2">
        <v>39</v>
      </c>
      <c r="C11" s="2">
        <v>26</v>
      </c>
      <c r="D11" s="2">
        <v>2</v>
      </c>
      <c r="E11" s="2">
        <v>11</v>
      </c>
      <c r="F11" s="2">
        <v>55</v>
      </c>
      <c r="G11" s="2">
        <v>1</v>
      </c>
    </row>
    <row r="12" spans="1:7" ht="26.4" x14ac:dyDescent="0.3">
      <c r="A12" s="18" t="s">
        <v>785</v>
      </c>
      <c r="B12" s="2">
        <v>38</v>
      </c>
      <c r="C12" s="2">
        <v>22</v>
      </c>
      <c r="D12" s="2" t="s">
        <v>28</v>
      </c>
      <c r="E12" s="2">
        <v>16</v>
      </c>
      <c r="F12" s="2">
        <v>45</v>
      </c>
      <c r="G12" s="2">
        <v>8</v>
      </c>
    </row>
    <row r="13" spans="1:7" ht="26.4" x14ac:dyDescent="0.3">
      <c r="A13" s="14" t="s">
        <v>758</v>
      </c>
      <c r="B13" s="2">
        <v>31</v>
      </c>
      <c r="C13" s="2">
        <v>20</v>
      </c>
      <c r="D13" s="2">
        <v>2</v>
      </c>
      <c r="E13" s="2">
        <v>9</v>
      </c>
      <c r="F13" s="2">
        <v>27</v>
      </c>
      <c r="G13" s="2">
        <v>7</v>
      </c>
    </row>
    <row r="14" spans="1:7" ht="26.4" x14ac:dyDescent="0.3">
      <c r="A14" s="14" t="s">
        <v>759</v>
      </c>
      <c r="B14" s="2">
        <v>53</v>
      </c>
      <c r="C14" s="2">
        <v>31</v>
      </c>
      <c r="D14" s="2">
        <v>1</v>
      </c>
      <c r="E14" s="2">
        <v>21</v>
      </c>
      <c r="F14" s="2">
        <v>65</v>
      </c>
      <c r="G14" s="2">
        <v>23</v>
      </c>
    </row>
    <row r="15" spans="1:7" ht="26.4" x14ac:dyDescent="0.3">
      <c r="A15" s="14" t="s">
        <v>760</v>
      </c>
      <c r="B15" s="2">
        <v>38</v>
      </c>
      <c r="C15" s="2">
        <v>25</v>
      </c>
      <c r="D15" s="2" t="s">
        <v>28</v>
      </c>
      <c r="E15" s="2">
        <v>13</v>
      </c>
      <c r="F15" s="2">
        <v>40</v>
      </c>
      <c r="G15" s="2">
        <v>13</v>
      </c>
    </row>
    <row r="16" spans="1:7" ht="26.4" x14ac:dyDescent="0.3">
      <c r="A16" s="14" t="s">
        <v>761</v>
      </c>
      <c r="B16" s="2">
        <v>135</v>
      </c>
      <c r="C16" s="2">
        <v>88</v>
      </c>
      <c r="D16" s="2">
        <v>6</v>
      </c>
      <c r="E16" s="2">
        <v>41</v>
      </c>
      <c r="F16" s="2">
        <v>148</v>
      </c>
      <c r="G16" s="2">
        <v>32</v>
      </c>
    </row>
    <row r="17" spans="1:7" ht="26.4" x14ac:dyDescent="0.3">
      <c r="A17" s="14" t="s">
        <v>762</v>
      </c>
      <c r="B17" s="2">
        <v>72</v>
      </c>
      <c r="C17" s="2">
        <v>45</v>
      </c>
      <c r="D17" s="2">
        <v>5</v>
      </c>
      <c r="E17" s="2">
        <v>22</v>
      </c>
      <c r="F17" s="2">
        <v>68</v>
      </c>
      <c r="G17" s="2">
        <v>20</v>
      </c>
    </row>
    <row r="18" spans="1:7" ht="26.4" x14ac:dyDescent="0.3">
      <c r="A18" s="14" t="s">
        <v>763</v>
      </c>
      <c r="B18" s="2">
        <v>345</v>
      </c>
      <c r="C18" s="2">
        <v>176</v>
      </c>
      <c r="D18" s="2">
        <v>21</v>
      </c>
      <c r="E18" s="2">
        <v>148</v>
      </c>
      <c r="F18" s="2">
        <v>390</v>
      </c>
      <c r="G18" s="2">
        <v>105</v>
      </c>
    </row>
    <row r="19" spans="1:7" ht="20.100000000000001" customHeight="1" x14ac:dyDescent="0.3">
      <c r="A19" s="157" t="s">
        <v>784</v>
      </c>
      <c r="B19" s="146">
        <v>761</v>
      </c>
      <c r="C19" s="146">
        <v>353</v>
      </c>
      <c r="D19" s="146">
        <v>48</v>
      </c>
      <c r="E19" s="146">
        <v>360</v>
      </c>
      <c r="F19" s="146">
        <v>814</v>
      </c>
      <c r="G19" s="146">
        <v>199</v>
      </c>
    </row>
    <row r="20" spans="1:7" ht="26.4" x14ac:dyDescent="0.3">
      <c r="A20" s="14" t="s">
        <v>764</v>
      </c>
      <c r="B20" s="2">
        <v>65</v>
      </c>
      <c r="C20" s="2">
        <v>29</v>
      </c>
      <c r="D20" s="2">
        <v>7</v>
      </c>
      <c r="E20" s="2">
        <v>29</v>
      </c>
      <c r="F20" s="2">
        <v>58</v>
      </c>
      <c r="G20" s="2">
        <v>24</v>
      </c>
    </row>
    <row r="21" spans="1:7" ht="26.4" x14ac:dyDescent="0.3">
      <c r="A21" s="14" t="s">
        <v>765</v>
      </c>
      <c r="B21" s="2">
        <v>34</v>
      </c>
      <c r="C21" s="2">
        <v>19</v>
      </c>
      <c r="D21" s="2">
        <v>1</v>
      </c>
      <c r="E21" s="2">
        <v>14</v>
      </c>
      <c r="F21" s="2">
        <v>39</v>
      </c>
      <c r="G21" s="2">
        <v>8</v>
      </c>
    </row>
    <row r="22" spans="1:7" ht="26.4" x14ac:dyDescent="0.3">
      <c r="A22" s="14" t="s">
        <v>766</v>
      </c>
      <c r="B22" s="2">
        <v>37</v>
      </c>
      <c r="C22" s="2">
        <v>11</v>
      </c>
      <c r="D22" s="2" t="s">
        <v>28</v>
      </c>
      <c r="E22" s="2">
        <v>26</v>
      </c>
      <c r="F22" s="2">
        <v>49</v>
      </c>
      <c r="G22" s="2">
        <v>9</v>
      </c>
    </row>
    <row r="23" spans="1:7" ht="26.4" x14ac:dyDescent="0.3">
      <c r="A23" s="14" t="s">
        <v>767</v>
      </c>
      <c r="B23" s="2">
        <v>35</v>
      </c>
      <c r="C23" s="2">
        <v>17</v>
      </c>
      <c r="D23" s="2">
        <v>4</v>
      </c>
      <c r="E23" s="2">
        <v>14</v>
      </c>
      <c r="F23" s="2">
        <v>35</v>
      </c>
      <c r="G23" s="2">
        <v>6</v>
      </c>
    </row>
    <row r="24" spans="1:7" ht="26.4" x14ac:dyDescent="0.3">
      <c r="A24" s="14" t="s">
        <v>768</v>
      </c>
      <c r="B24" s="2">
        <v>67</v>
      </c>
      <c r="C24" s="2">
        <v>38</v>
      </c>
      <c r="D24" s="2">
        <v>1</v>
      </c>
      <c r="E24" s="2">
        <v>28</v>
      </c>
      <c r="F24" s="2">
        <v>67</v>
      </c>
      <c r="G24" s="2">
        <v>13</v>
      </c>
    </row>
    <row r="25" spans="1:7" ht="26.4" x14ac:dyDescent="0.3">
      <c r="A25" s="14" t="s">
        <v>769</v>
      </c>
      <c r="B25" s="2">
        <v>43</v>
      </c>
      <c r="C25" s="2">
        <v>21</v>
      </c>
      <c r="D25" s="2">
        <v>1</v>
      </c>
      <c r="E25" s="2">
        <v>21</v>
      </c>
      <c r="F25" s="2">
        <v>44</v>
      </c>
      <c r="G25" s="2">
        <v>16</v>
      </c>
    </row>
    <row r="26" spans="1:7" ht="26.4" x14ac:dyDescent="0.3">
      <c r="A26" s="14" t="s">
        <v>770</v>
      </c>
      <c r="B26" s="2">
        <v>21</v>
      </c>
      <c r="C26" s="2">
        <v>17</v>
      </c>
      <c r="D26" s="2" t="s">
        <v>28</v>
      </c>
      <c r="E26" s="2">
        <v>4</v>
      </c>
      <c r="F26" s="2">
        <v>18</v>
      </c>
      <c r="G26" s="2">
        <v>5</v>
      </c>
    </row>
    <row r="27" spans="1:7" ht="26.4" x14ac:dyDescent="0.3">
      <c r="A27" s="14" t="s">
        <v>771</v>
      </c>
      <c r="B27" s="2">
        <v>18</v>
      </c>
      <c r="C27" s="2">
        <v>9</v>
      </c>
      <c r="D27" s="2">
        <v>3</v>
      </c>
      <c r="E27" s="2">
        <v>6</v>
      </c>
      <c r="F27" s="2">
        <v>22</v>
      </c>
      <c r="G27" s="2">
        <v>2</v>
      </c>
    </row>
    <row r="28" spans="1:7" ht="26.4" x14ac:dyDescent="0.3">
      <c r="A28" s="14" t="s">
        <v>772</v>
      </c>
      <c r="B28" s="2">
        <v>57</v>
      </c>
      <c r="C28" s="2">
        <v>25</v>
      </c>
      <c r="D28" s="2">
        <v>2</v>
      </c>
      <c r="E28" s="2">
        <v>30</v>
      </c>
      <c r="F28" s="2">
        <v>73</v>
      </c>
      <c r="G28" s="2">
        <v>15</v>
      </c>
    </row>
    <row r="29" spans="1:7" ht="26.4" x14ac:dyDescent="0.3">
      <c r="A29" s="14" t="s">
        <v>773</v>
      </c>
      <c r="B29" s="2">
        <v>36</v>
      </c>
      <c r="C29" s="2">
        <v>24</v>
      </c>
      <c r="D29" s="2">
        <v>3</v>
      </c>
      <c r="E29" s="2">
        <v>9</v>
      </c>
      <c r="F29" s="2">
        <v>59</v>
      </c>
      <c r="G29" s="2">
        <v>9</v>
      </c>
    </row>
    <row r="30" spans="1:7" ht="26.4" x14ac:dyDescent="0.3">
      <c r="A30" s="14" t="s">
        <v>774</v>
      </c>
      <c r="B30" s="2">
        <v>79</v>
      </c>
      <c r="C30" s="2">
        <v>26</v>
      </c>
      <c r="D30" s="2">
        <v>7</v>
      </c>
      <c r="E30" s="2">
        <v>46</v>
      </c>
      <c r="F30" s="2">
        <v>83</v>
      </c>
      <c r="G30" s="2">
        <v>22</v>
      </c>
    </row>
    <row r="31" spans="1:7" ht="26.4" x14ac:dyDescent="0.3">
      <c r="A31" s="14" t="s">
        <v>775</v>
      </c>
      <c r="B31" s="2">
        <v>41</v>
      </c>
      <c r="C31" s="2">
        <v>26</v>
      </c>
      <c r="D31" s="2" t="s">
        <v>28</v>
      </c>
      <c r="E31" s="2">
        <v>15</v>
      </c>
      <c r="F31" s="2">
        <v>43</v>
      </c>
      <c r="G31" s="2">
        <v>11</v>
      </c>
    </row>
    <row r="32" spans="1:7" ht="26.4" x14ac:dyDescent="0.3">
      <c r="A32" s="14" t="s">
        <v>776</v>
      </c>
      <c r="B32" s="2">
        <v>87</v>
      </c>
      <c r="C32" s="2">
        <v>34</v>
      </c>
      <c r="D32" s="2">
        <v>9</v>
      </c>
      <c r="E32" s="2">
        <v>44</v>
      </c>
      <c r="F32" s="2">
        <v>93</v>
      </c>
      <c r="G32" s="2">
        <v>20</v>
      </c>
    </row>
    <row r="33" spans="1:7" ht="26.4" x14ac:dyDescent="0.3">
      <c r="A33" s="14" t="s">
        <v>777</v>
      </c>
      <c r="B33" s="2">
        <v>20</v>
      </c>
      <c r="C33" s="2">
        <v>4</v>
      </c>
      <c r="D33" s="2" t="s">
        <v>28</v>
      </c>
      <c r="E33" s="2">
        <v>16</v>
      </c>
      <c r="F33" s="2">
        <v>24</v>
      </c>
      <c r="G33" s="2">
        <v>5</v>
      </c>
    </row>
    <row r="34" spans="1:7" ht="26.4" x14ac:dyDescent="0.3">
      <c r="A34" s="14" t="s">
        <v>778</v>
      </c>
      <c r="B34" s="2">
        <v>19</v>
      </c>
      <c r="C34" s="2">
        <v>11</v>
      </c>
      <c r="D34" s="2">
        <v>2</v>
      </c>
      <c r="E34" s="2">
        <v>6</v>
      </c>
      <c r="F34" s="2">
        <v>24</v>
      </c>
      <c r="G34" s="2">
        <v>6</v>
      </c>
    </row>
    <row r="35" spans="1:7" ht="26.4" x14ac:dyDescent="0.3">
      <c r="A35" s="14" t="s">
        <v>779</v>
      </c>
      <c r="B35" s="2">
        <v>39</v>
      </c>
      <c r="C35" s="2">
        <v>12</v>
      </c>
      <c r="D35" s="2">
        <v>2</v>
      </c>
      <c r="E35" s="2">
        <v>25</v>
      </c>
      <c r="F35" s="2">
        <v>23</v>
      </c>
      <c r="G35" s="2">
        <v>13</v>
      </c>
    </row>
    <row r="36" spans="1:7" ht="26.4" x14ac:dyDescent="0.3">
      <c r="A36" s="34" t="s">
        <v>787</v>
      </c>
      <c r="B36" s="2">
        <v>63</v>
      </c>
      <c r="C36" s="2">
        <v>30</v>
      </c>
      <c r="D36" s="2">
        <v>6</v>
      </c>
      <c r="E36" s="2">
        <v>27</v>
      </c>
      <c r="F36" s="2">
        <v>60</v>
      </c>
      <c r="G36" s="2">
        <v>15</v>
      </c>
    </row>
  </sheetData>
  <mergeCells count="1">
    <mergeCell ref="A7:A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0DA03-9A55-48D8-8F9F-DC4BD5573C3D}">
  <dimension ref="A1:AC40"/>
  <sheetViews>
    <sheetView workbookViewId="0"/>
  </sheetViews>
  <sheetFormatPr defaultColWidth="8.88671875" defaultRowHeight="13.2" x14ac:dyDescent="0.3"/>
  <cols>
    <col min="1" max="1" width="31.77734375" style="2" customWidth="1"/>
    <col min="2" max="2" width="14.109375" style="2" customWidth="1"/>
    <col min="3" max="3" width="11.6640625" style="2" customWidth="1"/>
    <col min="4" max="4" width="13" style="2" customWidth="1"/>
    <col min="5" max="7" width="11" style="2" customWidth="1"/>
    <col min="8" max="9" width="12.44140625" style="2" customWidth="1"/>
    <col min="10" max="10" width="13.44140625" style="2" customWidth="1"/>
    <col min="11" max="11" width="14.33203125" style="2" customWidth="1"/>
    <col min="12" max="12" width="13.44140625" style="2" customWidth="1"/>
    <col min="13" max="16384" width="8.88671875" style="2"/>
  </cols>
  <sheetData>
    <row r="1" spans="1:29" x14ac:dyDescent="0.3">
      <c r="A1" s="1" t="s">
        <v>29</v>
      </c>
    </row>
    <row r="2" spans="1:29" x14ac:dyDescent="0.3">
      <c r="A2" s="3" t="s">
        <v>30</v>
      </c>
    </row>
    <row r="4" spans="1:29" x14ac:dyDescent="0.3">
      <c r="A4" s="20" t="s">
        <v>111</v>
      </c>
      <c r="B4" s="22"/>
      <c r="C4" s="23"/>
      <c r="D4" s="23"/>
      <c r="E4" s="1"/>
    </row>
    <row r="5" spans="1:29" x14ac:dyDescent="0.3">
      <c r="A5" s="22" t="s">
        <v>112</v>
      </c>
      <c r="B5" s="22"/>
      <c r="C5" s="23"/>
      <c r="D5" s="23"/>
      <c r="E5" s="1"/>
    </row>
    <row r="6" spans="1:29" x14ac:dyDescent="0.3">
      <c r="B6" s="24"/>
      <c r="C6" s="1"/>
      <c r="D6" s="1"/>
      <c r="E6" s="1"/>
    </row>
    <row r="7" spans="1:29" ht="15" customHeight="1" x14ac:dyDescent="0.3">
      <c r="A7" s="188" t="s">
        <v>786</v>
      </c>
      <c r="B7" s="199" t="s">
        <v>81</v>
      </c>
      <c r="C7" s="199"/>
      <c r="D7" s="184" t="s">
        <v>82</v>
      </c>
      <c r="E7" s="200" t="s">
        <v>83</v>
      </c>
      <c r="F7" s="200"/>
      <c r="G7" s="200"/>
      <c r="H7" s="200"/>
      <c r="I7" s="200"/>
      <c r="J7" s="200"/>
      <c r="K7" s="200"/>
      <c r="L7" s="200"/>
    </row>
    <row r="8" spans="1:29" ht="15" customHeight="1" x14ac:dyDescent="0.3">
      <c r="A8" s="189"/>
      <c r="B8" s="187" t="s">
        <v>49</v>
      </c>
      <c r="C8" s="186" t="s">
        <v>50</v>
      </c>
      <c r="D8" s="184"/>
      <c r="E8" s="187" t="s">
        <v>84</v>
      </c>
      <c r="F8" s="187"/>
      <c r="G8" s="187" t="s">
        <v>85</v>
      </c>
      <c r="H8" s="187"/>
      <c r="I8" s="187" t="s">
        <v>86</v>
      </c>
      <c r="J8" s="187"/>
      <c r="K8" s="201" t="s">
        <v>87</v>
      </c>
      <c r="L8" s="203" t="s">
        <v>88</v>
      </c>
    </row>
    <row r="9" spans="1:29" ht="26.4" x14ac:dyDescent="0.3">
      <c r="A9" s="189"/>
      <c r="B9" s="187"/>
      <c r="C9" s="186"/>
      <c r="D9" s="184"/>
      <c r="E9" s="147" t="s">
        <v>89</v>
      </c>
      <c r="F9" s="147" t="s">
        <v>90</v>
      </c>
      <c r="G9" s="147" t="s">
        <v>91</v>
      </c>
      <c r="H9" s="147" t="s">
        <v>92</v>
      </c>
      <c r="I9" s="147" t="s">
        <v>93</v>
      </c>
      <c r="J9" s="147" t="s">
        <v>94</v>
      </c>
      <c r="K9" s="201"/>
      <c r="L9" s="203"/>
    </row>
    <row r="10" spans="1:29" ht="15" customHeight="1" x14ac:dyDescent="0.3">
      <c r="A10" s="189"/>
      <c r="B10" s="204" t="s">
        <v>95</v>
      </c>
      <c r="C10" s="204"/>
      <c r="D10" s="205" t="s">
        <v>96</v>
      </c>
      <c r="E10" s="204" t="s">
        <v>97</v>
      </c>
      <c r="F10" s="204"/>
      <c r="G10" s="204"/>
      <c r="H10" s="204"/>
      <c r="I10" s="204"/>
      <c r="J10" s="204"/>
      <c r="K10" s="201"/>
      <c r="L10" s="203"/>
    </row>
    <row r="11" spans="1:29" x14ac:dyDescent="0.3">
      <c r="A11" s="189"/>
      <c r="B11" s="183" t="s">
        <v>59</v>
      </c>
      <c r="C11" s="181" t="s">
        <v>60</v>
      </c>
      <c r="D11" s="205"/>
      <c r="E11" s="181" t="s">
        <v>98</v>
      </c>
      <c r="F11" s="181"/>
      <c r="G11" s="181" t="s">
        <v>99</v>
      </c>
      <c r="H11" s="181"/>
      <c r="I11" s="181" t="s">
        <v>100</v>
      </c>
      <c r="J11" s="181"/>
      <c r="K11" s="202" t="s">
        <v>101</v>
      </c>
      <c r="L11" s="202" t="s">
        <v>102</v>
      </c>
    </row>
    <row r="12" spans="1:29" ht="26.4" x14ac:dyDescent="0.3">
      <c r="A12" s="189"/>
      <c r="B12" s="183"/>
      <c r="C12" s="181"/>
      <c r="D12" s="205"/>
      <c r="E12" s="148" t="s">
        <v>103</v>
      </c>
      <c r="F12" s="148" t="s">
        <v>104</v>
      </c>
      <c r="G12" s="148" t="s">
        <v>105</v>
      </c>
      <c r="H12" s="148" t="s">
        <v>106</v>
      </c>
      <c r="I12" s="148" t="s">
        <v>107</v>
      </c>
      <c r="J12" s="148" t="s">
        <v>108</v>
      </c>
      <c r="K12" s="202"/>
      <c r="L12" s="202"/>
    </row>
    <row r="13" spans="1:29" x14ac:dyDescent="0.3">
      <c r="A13" s="83" t="s">
        <v>781</v>
      </c>
      <c r="B13" s="149">
        <f>B14+B23</f>
        <v>3254349</v>
      </c>
      <c r="C13" s="149">
        <f t="shared" ref="C13:L13" si="0">C14+C23</f>
        <v>1273206</v>
      </c>
      <c r="D13" s="149">
        <f t="shared" si="0"/>
        <v>761075</v>
      </c>
      <c r="E13" s="149">
        <f t="shared" si="0"/>
        <v>457213</v>
      </c>
      <c r="F13" s="149">
        <f t="shared" si="0"/>
        <v>178401</v>
      </c>
      <c r="G13" s="149">
        <f t="shared" si="0"/>
        <v>336997</v>
      </c>
      <c r="H13" s="149">
        <f t="shared" si="0"/>
        <v>549736</v>
      </c>
      <c r="I13" s="149">
        <f t="shared" si="0"/>
        <v>38584</v>
      </c>
      <c r="J13" s="149">
        <f t="shared" si="0"/>
        <v>11825</v>
      </c>
      <c r="K13" s="149">
        <f t="shared" si="0"/>
        <v>402909</v>
      </c>
      <c r="L13" s="150">
        <f t="shared" si="0"/>
        <v>304835</v>
      </c>
      <c r="N13" s="28"/>
      <c r="O13" s="55"/>
      <c r="P13" s="28"/>
      <c r="Q13" s="55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</row>
    <row r="14" spans="1:29" x14ac:dyDescent="0.3">
      <c r="A14" s="12" t="s">
        <v>782</v>
      </c>
      <c r="B14" s="151">
        <f>SUM(B15:B22)</f>
        <v>1590607</v>
      </c>
      <c r="C14" s="151">
        <f t="shared" ref="C14:L14" si="1">SUM(C15:C22)</f>
        <v>777820</v>
      </c>
      <c r="D14" s="151">
        <f t="shared" si="1"/>
        <v>268497</v>
      </c>
      <c r="E14" s="151">
        <f t="shared" si="1"/>
        <v>248178</v>
      </c>
      <c r="F14" s="151">
        <f t="shared" si="1"/>
        <v>105908</v>
      </c>
      <c r="G14" s="151">
        <f t="shared" si="1"/>
        <v>171959</v>
      </c>
      <c r="H14" s="151">
        <f t="shared" si="1"/>
        <v>147714</v>
      </c>
      <c r="I14" s="151">
        <f t="shared" si="1"/>
        <v>22411</v>
      </c>
      <c r="J14" s="151">
        <f t="shared" si="1"/>
        <v>10198</v>
      </c>
      <c r="K14" s="151">
        <f t="shared" si="1"/>
        <v>230388</v>
      </c>
      <c r="L14" s="152">
        <f t="shared" si="1"/>
        <v>166711</v>
      </c>
      <c r="N14" s="28"/>
      <c r="O14" s="55"/>
      <c r="Q14" s="28"/>
      <c r="R14" s="5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</row>
    <row r="15" spans="1:29" ht="26.4" x14ac:dyDescent="0.3">
      <c r="A15" s="14" t="s">
        <v>757</v>
      </c>
      <c r="B15" s="167">
        <v>90413</v>
      </c>
      <c r="C15" s="168">
        <v>56920</v>
      </c>
      <c r="D15" s="168">
        <v>17496</v>
      </c>
      <c r="E15" s="159">
        <v>14468</v>
      </c>
      <c r="F15" s="159">
        <v>10599</v>
      </c>
      <c r="G15" s="159">
        <v>8241</v>
      </c>
      <c r="H15" s="159">
        <v>877</v>
      </c>
      <c r="I15" s="159">
        <v>967</v>
      </c>
      <c r="J15" s="159">
        <v>0</v>
      </c>
      <c r="K15" s="159">
        <v>10716</v>
      </c>
      <c r="L15" s="159">
        <v>7160</v>
      </c>
      <c r="N15" s="31"/>
      <c r="O15" s="19"/>
      <c r="P15" s="31"/>
      <c r="Q15" s="19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</row>
    <row r="16" spans="1:29" ht="26.4" x14ac:dyDescent="0.3">
      <c r="A16" s="18" t="s">
        <v>785</v>
      </c>
      <c r="B16" s="167">
        <v>61046</v>
      </c>
      <c r="C16" s="168">
        <v>36490</v>
      </c>
      <c r="D16" s="168">
        <v>19844</v>
      </c>
      <c r="E16" s="159">
        <v>9613</v>
      </c>
      <c r="F16" s="159">
        <v>2999</v>
      </c>
      <c r="G16" s="159">
        <v>8437</v>
      </c>
      <c r="H16" s="159">
        <v>3089</v>
      </c>
      <c r="I16" s="159">
        <v>1006</v>
      </c>
      <c r="J16" s="159">
        <v>26</v>
      </c>
      <c r="K16" s="159">
        <v>11172</v>
      </c>
      <c r="L16" s="159">
        <v>11437</v>
      </c>
      <c r="N16" s="31"/>
      <c r="O16" s="19"/>
      <c r="P16" s="31"/>
      <c r="Q16" s="19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</row>
    <row r="17" spans="1:29" ht="26.4" x14ac:dyDescent="0.3">
      <c r="A17" s="14" t="s">
        <v>758</v>
      </c>
      <c r="B17" s="167">
        <v>55949</v>
      </c>
      <c r="C17" s="168">
        <v>35738</v>
      </c>
      <c r="D17" s="168">
        <v>6594</v>
      </c>
      <c r="E17" s="159">
        <v>10438</v>
      </c>
      <c r="F17" s="159">
        <v>1932</v>
      </c>
      <c r="G17" s="159">
        <v>6296</v>
      </c>
      <c r="H17" s="159">
        <v>1792</v>
      </c>
      <c r="I17" s="159">
        <v>420</v>
      </c>
      <c r="J17" s="159">
        <v>0</v>
      </c>
      <c r="K17" s="159">
        <v>8138</v>
      </c>
      <c r="L17" s="159">
        <v>6950</v>
      </c>
      <c r="N17" s="31"/>
      <c r="O17" s="19"/>
      <c r="P17" s="31"/>
      <c r="Q17" s="19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</row>
    <row r="18" spans="1:29" ht="26.4" x14ac:dyDescent="0.3">
      <c r="A18" s="14" t="s">
        <v>759</v>
      </c>
      <c r="B18" s="167">
        <v>135771</v>
      </c>
      <c r="C18" s="168">
        <v>59464</v>
      </c>
      <c r="D18" s="168">
        <v>38210</v>
      </c>
      <c r="E18" s="159">
        <v>16432</v>
      </c>
      <c r="F18" s="159">
        <v>5287</v>
      </c>
      <c r="G18" s="159">
        <v>17703</v>
      </c>
      <c r="H18" s="159">
        <v>16776</v>
      </c>
      <c r="I18" s="159">
        <v>2076</v>
      </c>
      <c r="J18" s="159">
        <v>189</v>
      </c>
      <c r="K18" s="159">
        <v>12589</v>
      </c>
      <c r="L18" s="159">
        <v>19409</v>
      </c>
      <c r="N18" s="31"/>
      <c r="O18" s="19"/>
      <c r="P18" s="31"/>
      <c r="Q18" s="19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</row>
    <row r="19" spans="1:29" ht="26.4" x14ac:dyDescent="0.3">
      <c r="A19" s="14" t="s">
        <v>760</v>
      </c>
      <c r="B19" s="167">
        <v>67485</v>
      </c>
      <c r="C19" s="168">
        <v>26141</v>
      </c>
      <c r="D19" s="168">
        <v>13880</v>
      </c>
      <c r="E19" s="159">
        <v>10830</v>
      </c>
      <c r="F19" s="159">
        <v>4612</v>
      </c>
      <c r="G19" s="159">
        <v>9638</v>
      </c>
      <c r="H19" s="159">
        <v>16213</v>
      </c>
      <c r="I19" s="159">
        <v>1648</v>
      </c>
      <c r="J19" s="159">
        <v>5</v>
      </c>
      <c r="K19" s="159">
        <v>12487</v>
      </c>
      <c r="L19" s="159">
        <v>2002</v>
      </c>
      <c r="N19" s="31"/>
      <c r="O19" s="19"/>
      <c r="P19" s="31"/>
      <c r="Q19" s="19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</row>
    <row r="20" spans="1:29" ht="26.4" x14ac:dyDescent="0.3">
      <c r="A20" s="14" t="s">
        <v>761</v>
      </c>
      <c r="B20" s="167">
        <v>266311</v>
      </c>
      <c r="C20" s="168">
        <v>99208</v>
      </c>
      <c r="D20" s="168">
        <v>48741</v>
      </c>
      <c r="E20" s="159">
        <v>53341</v>
      </c>
      <c r="F20" s="159">
        <v>14009</v>
      </c>
      <c r="G20" s="159">
        <v>33328</v>
      </c>
      <c r="H20" s="159">
        <v>12015</v>
      </c>
      <c r="I20" s="159">
        <v>4264</v>
      </c>
      <c r="J20" s="159">
        <v>3023</v>
      </c>
      <c r="K20" s="159">
        <v>31613</v>
      </c>
      <c r="L20" s="159">
        <v>29432</v>
      </c>
      <c r="N20" s="31"/>
      <c r="O20" s="19"/>
      <c r="P20" s="31"/>
      <c r="Q20" s="19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</row>
    <row r="21" spans="1:29" ht="30" customHeight="1" x14ac:dyDescent="0.3">
      <c r="A21" s="14" t="s">
        <v>762</v>
      </c>
      <c r="B21" s="167">
        <v>118919</v>
      </c>
      <c r="C21" s="168">
        <v>68395</v>
      </c>
      <c r="D21" s="168">
        <v>24372</v>
      </c>
      <c r="E21" s="159">
        <v>22047</v>
      </c>
      <c r="F21" s="159">
        <v>8051</v>
      </c>
      <c r="G21" s="159">
        <v>15114</v>
      </c>
      <c r="H21" s="159">
        <v>11271</v>
      </c>
      <c r="I21" s="159">
        <v>2026</v>
      </c>
      <c r="J21" s="159">
        <v>210</v>
      </c>
      <c r="K21" s="159">
        <v>24325</v>
      </c>
      <c r="L21" s="159">
        <v>7728</v>
      </c>
      <c r="N21" s="31"/>
      <c r="O21" s="19"/>
      <c r="P21" s="31"/>
      <c r="Q21" s="19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</row>
    <row r="22" spans="1:29" ht="26.4" x14ac:dyDescent="0.3">
      <c r="A22" s="14" t="s">
        <v>763</v>
      </c>
      <c r="B22" s="167">
        <v>794713</v>
      </c>
      <c r="C22" s="168">
        <v>395464</v>
      </c>
      <c r="D22" s="168">
        <v>99360</v>
      </c>
      <c r="E22" s="159">
        <v>111009</v>
      </c>
      <c r="F22" s="159">
        <v>58419</v>
      </c>
      <c r="G22" s="159">
        <v>73202</v>
      </c>
      <c r="H22" s="159">
        <v>85681</v>
      </c>
      <c r="I22" s="159">
        <v>10004</v>
      </c>
      <c r="J22" s="159">
        <v>6745</v>
      </c>
      <c r="K22" s="159">
        <v>119348</v>
      </c>
      <c r="L22" s="159">
        <v>82593</v>
      </c>
      <c r="N22" s="31"/>
      <c r="O22" s="19"/>
      <c r="P22" s="31"/>
      <c r="Q22" s="19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</row>
    <row r="23" spans="1:29" x14ac:dyDescent="0.3">
      <c r="A23" s="157" t="s">
        <v>784</v>
      </c>
      <c r="B23" s="32">
        <f>SUM(B24:B40)</f>
        <v>1663742</v>
      </c>
      <c r="C23" s="33">
        <f t="shared" ref="C23:L23" si="2">SUM(C24:C40)</f>
        <v>495386</v>
      </c>
      <c r="D23" s="33">
        <f t="shared" si="2"/>
        <v>492578</v>
      </c>
      <c r="E23" s="33">
        <f t="shared" si="2"/>
        <v>209035</v>
      </c>
      <c r="F23" s="33">
        <f t="shared" si="2"/>
        <v>72493</v>
      </c>
      <c r="G23" s="33">
        <f t="shared" si="2"/>
        <v>165038</v>
      </c>
      <c r="H23" s="33">
        <f t="shared" si="2"/>
        <v>402022</v>
      </c>
      <c r="I23" s="33">
        <f t="shared" si="2"/>
        <v>16173</v>
      </c>
      <c r="J23" s="33">
        <f t="shared" si="2"/>
        <v>1627</v>
      </c>
      <c r="K23" s="33">
        <f t="shared" si="2"/>
        <v>172521</v>
      </c>
      <c r="L23" s="33">
        <f t="shared" si="2"/>
        <v>138124</v>
      </c>
      <c r="N23" s="28"/>
      <c r="O23" s="55"/>
      <c r="P23" s="28"/>
      <c r="Q23" s="55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</row>
    <row r="24" spans="1:29" ht="26.4" x14ac:dyDescent="0.3">
      <c r="A24" s="14" t="s">
        <v>764</v>
      </c>
      <c r="B24" s="169">
        <v>147992</v>
      </c>
      <c r="C24" s="169">
        <v>61214</v>
      </c>
      <c r="D24" s="169">
        <v>47724</v>
      </c>
      <c r="E24" s="178">
        <v>22958</v>
      </c>
      <c r="F24" s="178">
        <v>5487</v>
      </c>
      <c r="G24" s="178">
        <v>13257</v>
      </c>
      <c r="H24" s="178">
        <v>5451</v>
      </c>
      <c r="I24" s="178">
        <v>1890</v>
      </c>
      <c r="J24" s="178">
        <v>108</v>
      </c>
      <c r="K24" s="178">
        <v>12410</v>
      </c>
      <c r="L24" s="178">
        <v>4683</v>
      </c>
      <c r="N24" s="31"/>
      <c r="O24" s="19"/>
      <c r="P24" s="31"/>
      <c r="Q24" s="19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</row>
    <row r="25" spans="1:29" ht="26.4" x14ac:dyDescent="0.3">
      <c r="A25" s="14" t="s">
        <v>765</v>
      </c>
      <c r="B25" s="169">
        <v>144022</v>
      </c>
      <c r="C25" s="169">
        <v>38153</v>
      </c>
      <c r="D25" s="169">
        <v>87668</v>
      </c>
      <c r="E25" s="178">
        <v>10391</v>
      </c>
      <c r="F25" s="178">
        <v>2271</v>
      </c>
      <c r="G25" s="178">
        <v>10804</v>
      </c>
      <c r="H25" s="178">
        <v>25881</v>
      </c>
      <c r="I25" s="178">
        <v>1156</v>
      </c>
      <c r="J25" s="178">
        <v>139</v>
      </c>
      <c r="K25" s="178">
        <v>12037</v>
      </c>
      <c r="L25" s="178">
        <v>25171</v>
      </c>
      <c r="N25" s="31"/>
      <c r="O25" s="19"/>
      <c r="P25" s="31"/>
      <c r="Q25" s="19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</row>
    <row r="26" spans="1:29" ht="26.4" x14ac:dyDescent="0.3">
      <c r="A26" s="14" t="s">
        <v>766</v>
      </c>
      <c r="B26" s="169">
        <v>78415</v>
      </c>
      <c r="C26" s="169">
        <v>25120</v>
      </c>
      <c r="D26" s="169">
        <v>6416</v>
      </c>
      <c r="E26" s="178">
        <v>17955</v>
      </c>
      <c r="F26" s="178">
        <v>4395</v>
      </c>
      <c r="G26" s="178">
        <v>6216</v>
      </c>
      <c r="H26" s="178">
        <v>23010</v>
      </c>
      <c r="I26" s="178">
        <v>1576</v>
      </c>
      <c r="J26" s="178">
        <v>14</v>
      </c>
      <c r="K26" s="178">
        <v>8645</v>
      </c>
      <c r="L26" s="178">
        <v>7360</v>
      </c>
      <c r="N26" s="31"/>
      <c r="O26" s="19"/>
      <c r="P26" s="31"/>
      <c r="Q26" s="19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</row>
    <row r="27" spans="1:29" ht="26.4" x14ac:dyDescent="0.3">
      <c r="A27" s="14" t="s">
        <v>767</v>
      </c>
      <c r="B27" s="169">
        <v>73142</v>
      </c>
      <c r="C27" s="169">
        <v>26009</v>
      </c>
      <c r="D27" s="169">
        <v>6130</v>
      </c>
      <c r="E27" s="178">
        <v>7618</v>
      </c>
      <c r="F27" s="178">
        <v>3905</v>
      </c>
      <c r="G27" s="178">
        <v>8331</v>
      </c>
      <c r="H27" s="178">
        <v>11529</v>
      </c>
      <c r="I27" s="178">
        <v>591</v>
      </c>
      <c r="J27" s="178">
        <v>191</v>
      </c>
      <c r="K27" s="178">
        <v>11423</v>
      </c>
      <c r="L27" s="178">
        <v>8443</v>
      </c>
      <c r="N27" s="31"/>
      <c r="O27" s="19"/>
      <c r="P27" s="31"/>
      <c r="Q27" s="19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</row>
    <row r="28" spans="1:29" ht="26.4" x14ac:dyDescent="0.3">
      <c r="A28" s="14" t="s">
        <v>768</v>
      </c>
      <c r="B28" s="169">
        <v>116200</v>
      </c>
      <c r="C28" s="169">
        <v>24695</v>
      </c>
      <c r="D28" s="169">
        <v>31499</v>
      </c>
      <c r="E28" s="178">
        <v>18721</v>
      </c>
      <c r="F28" s="178">
        <v>7512</v>
      </c>
      <c r="G28" s="178">
        <v>15227</v>
      </c>
      <c r="H28" s="178">
        <v>123427</v>
      </c>
      <c r="I28" s="178">
        <v>992</v>
      </c>
      <c r="J28" s="178">
        <v>308</v>
      </c>
      <c r="K28" s="178">
        <v>14579</v>
      </c>
      <c r="L28" s="178">
        <v>27883</v>
      </c>
      <c r="N28" s="31"/>
      <c r="O28" s="19"/>
      <c r="P28" s="31"/>
      <c r="Q28" s="19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</row>
    <row r="29" spans="1:29" ht="26.4" x14ac:dyDescent="0.3">
      <c r="A29" s="14" t="s">
        <v>769</v>
      </c>
      <c r="B29" s="169">
        <v>68915</v>
      </c>
      <c r="C29" s="169">
        <v>31706</v>
      </c>
      <c r="D29" s="169">
        <v>18375</v>
      </c>
      <c r="E29" s="178">
        <v>5600</v>
      </c>
      <c r="F29" s="178">
        <v>2569</v>
      </c>
      <c r="G29" s="178">
        <v>10903</v>
      </c>
      <c r="H29" s="178">
        <v>1986</v>
      </c>
      <c r="I29" s="178">
        <v>732</v>
      </c>
      <c r="J29" s="178">
        <v>0</v>
      </c>
      <c r="K29" s="178">
        <v>9054</v>
      </c>
      <c r="L29" s="178">
        <v>6241</v>
      </c>
      <c r="N29" s="31"/>
      <c r="O29" s="19"/>
      <c r="P29" s="31"/>
      <c r="Q29" s="19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</row>
    <row r="30" spans="1:29" ht="30" customHeight="1" x14ac:dyDescent="0.3">
      <c r="A30" s="14" t="s">
        <v>770</v>
      </c>
      <c r="B30" s="169">
        <v>28355</v>
      </c>
      <c r="C30" s="169">
        <v>8860</v>
      </c>
      <c r="D30" s="169">
        <v>4422</v>
      </c>
      <c r="E30" s="178">
        <v>4574</v>
      </c>
      <c r="F30" s="178">
        <v>2236</v>
      </c>
      <c r="G30" s="178">
        <v>4056</v>
      </c>
      <c r="H30" s="178">
        <v>2583</v>
      </c>
      <c r="I30" s="178">
        <v>0</v>
      </c>
      <c r="J30" s="178">
        <v>0</v>
      </c>
      <c r="K30" s="178">
        <v>3448</v>
      </c>
      <c r="L30" s="178">
        <v>4463</v>
      </c>
      <c r="N30" s="31"/>
      <c r="O30" s="19"/>
      <c r="P30" s="31"/>
      <c r="Q30" s="19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</row>
    <row r="31" spans="1:29" ht="26.4" x14ac:dyDescent="0.3">
      <c r="A31" s="14" t="s">
        <v>771</v>
      </c>
      <c r="B31" s="169">
        <v>26657</v>
      </c>
      <c r="C31" s="169">
        <v>6384</v>
      </c>
      <c r="D31" s="169">
        <v>6629</v>
      </c>
      <c r="E31" s="178">
        <v>2708</v>
      </c>
      <c r="F31" s="178">
        <v>450</v>
      </c>
      <c r="G31" s="178">
        <v>3487</v>
      </c>
      <c r="H31" s="178">
        <v>137</v>
      </c>
      <c r="I31" s="178">
        <v>304</v>
      </c>
      <c r="J31" s="178">
        <v>139</v>
      </c>
      <c r="K31" s="178">
        <v>5865</v>
      </c>
      <c r="L31" s="178">
        <v>4213</v>
      </c>
      <c r="N31" s="31"/>
      <c r="O31" s="19"/>
      <c r="P31" s="31"/>
      <c r="Q31" s="19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</row>
    <row r="32" spans="1:29" ht="26.4" x14ac:dyDescent="0.3">
      <c r="A32" s="14" t="s">
        <v>772</v>
      </c>
      <c r="B32" s="169">
        <v>102826</v>
      </c>
      <c r="C32" s="169">
        <v>21621</v>
      </c>
      <c r="D32" s="169">
        <v>28414</v>
      </c>
      <c r="E32" s="178">
        <v>13548</v>
      </c>
      <c r="F32" s="178">
        <v>2472</v>
      </c>
      <c r="G32" s="178">
        <v>10392</v>
      </c>
      <c r="H32" s="178">
        <v>6718</v>
      </c>
      <c r="I32" s="178">
        <v>1183</v>
      </c>
      <c r="J32" s="178">
        <v>77</v>
      </c>
      <c r="K32" s="178">
        <v>13143</v>
      </c>
      <c r="L32" s="178">
        <v>2487</v>
      </c>
      <c r="N32" s="31"/>
      <c r="O32" s="19"/>
      <c r="P32" s="31"/>
      <c r="Q32" s="19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</row>
    <row r="33" spans="1:29" ht="26.4" x14ac:dyDescent="0.3">
      <c r="A33" s="14" t="s">
        <v>773</v>
      </c>
      <c r="B33" s="169">
        <v>94653</v>
      </c>
      <c r="C33" s="169">
        <v>27204</v>
      </c>
      <c r="D33" s="169">
        <v>14445</v>
      </c>
      <c r="E33" s="178">
        <v>9861</v>
      </c>
      <c r="F33" s="178">
        <v>1931</v>
      </c>
      <c r="G33" s="178">
        <v>8375</v>
      </c>
      <c r="H33" s="178">
        <v>2334</v>
      </c>
      <c r="I33" s="178">
        <v>1391</v>
      </c>
      <c r="J33" s="178">
        <v>0</v>
      </c>
      <c r="K33" s="178">
        <v>5866</v>
      </c>
      <c r="L33" s="178">
        <v>6028</v>
      </c>
      <c r="N33" s="31"/>
      <c r="O33" s="19"/>
      <c r="P33" s="31"/>
      <c r="Q33" s="19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</row>
    <row r="34" spans="1:29" ht="30" customHeight="1" x14ac:dyDescent="0.3">
      <c r="A34" s="14" t="s">
        <v>774</v>
      </c>
      <c r="B34" s="169">
        <v>178553</v>
      </c>
      <c r="C34" s="169">
        <v>54539</v>
      </c>
      <c r="D34" s="169">
        <v>25256</v>
      </c>
      <c r="E34" s="178">
        <v>26802</v>
      </c>
      <c r="F34" s="178">
        <v>9609</v>
      </c>
      <c r="G34" s="178">
        <v>8972</v>
      </c>
      <c r="H34" s="178">
        <v>8297</v>
      </c>
      <c r="I34" s="178">
        <v>1067</v>
      </c>
      <c r="J34" s="178">
        <v>0</v>
      </c>
      <c r="K34" s="178">
        <v>14461</v>
      </c>
      <c r="L34" s="178">
        <v>3319</v>
      </c>
      <c r="N34" s="31"/>
      <c r="O34" s="19"/>
      <c r="P34" s="31"/>
      <c r="Q34" s="19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</row>
    <row r="35" spans="1:29" ht="30" customHeight="1" x14ac:dyDescent="0.3">
      <c r="A35" s="14" t="s">
        <v>775</v>
      </c>
      <c r="B35" s="169">
        <v>88769</v>
      </c>
      <c r="C35" s="169">
        <v>26630</v>
      </c>
      <c r="D35" s="169">
        <v>62139</v>
      </c>
      <c r="E35" s="178">
        <v>9797</v>
      </c>
      <c r="F35" s="178">
        <v>1919</v>
      </c>
      <c r="G35" s="178">
        <v>8904</v>
      </c>
      <c r="H35" s="178">
        <v>70973</v>
      </c>
      <c r="I35" s="178">
        <v>1094</v>
      </c>
      <c r="J35" s="178">
        <v>0</v>
      </c>
      <c r="K35" s="178">
        <v>13692</v>
      </c>
      <c r="L35" s="178">
        <v>4975</v>
      </c>
      <c r="N35" s="31"/>
      <c r="O35" s="19"/>
      <c r="P35" s="31"/>
      <c r="Q35" s="19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</row>
    <row r="36" spans="1:29" ht="26.4" x14ac:dyDescent="0.3">
      <c r="A36" s="14" t="s">
        <v>776</v>
      </c>
      <c r="B36" s="169">
        <v>262528</v>
      </c>
      <c r="C36" s="169">
        <v>46032</v>
      </c>
      <c r="D36" s="169">
        <v>110233</v>
      </c>
      <c r="E36" s="178">
        <v>31423</v>
      </c>
      <c r="F36" s="178">
        <v>16899</v>
      </c>
      <c r="G36" s="178">
        <v>28452</v>
      </c>
      <c r="H36" s="178">
        <v>42166</v>
      </c>
      <c r="I36" s="178">
        <v>1761</v>
      </c>
      <c r="J36" s="178">
        <v>547</v>
      </c>
      <c r="K36" s="178">
        <v>24187</v>
      </c>
      <c r="L36" s="178">
        <v>18609</v>
      </c>
      <c r="N36" s="31"/>
      <c r="O36" s="19"/>
      <c r="P36" s="31"/>
      <c r="Q36" s="19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</row>
    <row r="37" spans="1:29" ht="26.4" x14ac:dyDescent="0.3">
      <c r="A37" s="14" t="s">
        <v>777</v>
      </c>
      <c r="B37" s="169">
        <v>41929</v>
      </c>
      <c r="C37" s="169">
        <v>17831</v>
      </c>
      <c r="D37" s="169">
        <v>2298</v>
      </c>
      <c r="E37" s="178">
        <v>4193</v>
      </c>
      <c r="F37" s="178">
        <v>1537</v>
      </c>
      <c r="G37" s="178">
        <v>3727</v>
      </c>
      <c r="H37" s="178">
        <v>1901</v>
      </c>
      <c r="I37" s="178">
        <v>372</v>
      </c>
      <c r="J37" s="178">
        <v>0</v>
      </c>
      <c r="K37" s="178">
        <v>2575</v>
      </c>
      <c r="L37" s="178">
        <v>3412</v>
      </c>
      <c r="N37" s="31"/>
      <c r="O37" s="19"/>
      <c r="P37" s="31"/>
      <c r="Q37" s="19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</row>
    <row r="38" spans="1:29" ht="26.4" x14ac:dyDescent="0.3">
      <c r="A38" s="14" t="s">
        <v>778</v>
      </c>
      <c r="B38" s="169">
        <v>39164</v>
      </c>
      <c r="C38" s="169">
        <v>14930</v>
      </c>
      <c r="D38" s="169">
        <v>1689</v>
      </c>
      <c r="E38" s="178">
        <v>5433</v>
      </c>
      <c r="F38" s="178">
        <v>1324</v>
      </c>
      <c r="G38" s="178">
        <v>4609</v>
      </c>
      <c r="H38" s="178">
        <v>2743</v>
      </c>
      <c r="I38" s="178">
        <v>361</v>
      </c>
      <c r="J38" s="178">
        <v>0</v>
      </c>
      <c r="K38" s="178">
        <v>2030</v>
      </c>
      <c r="L38" s="178">
        <v>1165</v>
      </c>
      <c r="N38" s="31"/>
      <c r="O38" s="19"/>
      <c r="P38" s="31"/>
      <c r="Q38" s="19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</row>
    <row r="39" spans="1:29" ht="26.4" x14ac:dyDescent="0.3">
      <c r="A39" s="14" t="s">
        <v>779</v>
      </c>
      <c r="B39" s="169">
        <v>93302</v>
      </c>
      <c r="C39" s="169">
        <v>33701</v>
      </c>
      <c r="D39" s="169">
        <v>14995</v>
      </c>
      <c r="E39" s="178">
        <v>9025</v>
      </c>
      <c r="F39" s="178">
        <v>4410</v>
      </c>
      <c r="G39" s="178">
        <v>10137</v>
      </c>
      <c r="H39" s="178">
        <v>28063</v>
      </c>
      <c r="I39" s="178">
        <v>736</v>
      </c>
      <c r="J39" s="178">
        <v>33</v>
      </c>
      <c r="K39" s="178">
        <v>13303</v>
      </c>
      <c r="L39" s="178">
        <v>1119</v>
      </c>
      <c r="N39" s="31"/>
      <c r="O39" s="19"/>
      <c r="P39" s="31"/>
      <c r="Q39" s="19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</row>
    <row r="40" spans="1:29" ht="30" customHeight="1" x14ac:dyDescent="0.3">
      <c r="A40" s="34" t="s">
        <v>787</v>
      </c>
      <c r="B40" s="169">
        <v>78320</v>
      </c>
      <c r="C40" s="169">
        <v>30757</v>
      </c>
      <c r="D40" s="169">
        <v>24246</v>
      </c>
      <c r="E40" s="178">
        <v>8428</v>
      </c>
      <c r="F40" s="178">
        <v>3567</v>
      </c>
      <c r="G40" s="178">
        <v>9189</v>
      </c>
      <c r="H40" s="178">
        <v>44823</v>
      </c>
      <c r="I40" s="178">
        <v>967</v>
      </c>
      <c r="J40" s="178">
        <v>71</v>
      </c>
      <c r="K40" s="178">
        <v>5803</v>
      </c>
      <c r="L40" s="178">
        <v>8553</v>
      </c>
      <c r="N40" s="31"/>
      <c r="O40" s="19"/>
      <c r="P40" s="31"/>
      <c r="Q40" s="19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</row>
  </sheetData>
  <mergeCells count="21">
    <mergeCell ref="C11:C12"/>
    <mergeCell ref="E11:F11"/>
    <mergeCell ref="G11:H11"/>
    <mergeCell ref="I11:J11"/>
    <mergeCell ref="K11:K12"/>
    <mergeCell ref="A7:A12"/>
    <mergeCell ref="B7:C7"/>
    <mergeCell ref="D7:D9"/>
    <mergeCell ref="E7:L7"/>
    <mergeCell ref="B8:B9"/>
    <mergeCell ref="C8:C9"/>
    <mergeCell ref="E8:F8"/>
    <mergeCell ref="G8:H8"/>
    <mergeCell ref="I8:J8"/>
    <mergeCell ref="K8:K10"/>
    <mergeCell ref="L11:L12"/>
    <mergeCell ref="L8:L10"/>
    <mergeCell ref="B10:C10"/>
    <mergeCell ref="D10:D12"/>
    <mergeCell ref="E10:J10"/>
    <mergeCell ref="B11:B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EB066-FB52-4085-85D3-3AC5D50AC2FC}">
  <dimension ref="A1:P69"/>
  <sheetViews>
    <sheetView workbookViewId="0"/>
  </sheetViews>
  <sheetFormatPr defaultColWidth="8.88671875" defaultRowHeight="13.2" x14ac:dyDescent="0.3"/>
  <cols>
    <col min="1" max="1" width="4.5546875" style="2" customWidth="1"/>
    <col min="2" max="2" width="138.44140625" style="2" customWidth="1"/>
    <col min="3" max="3" width="35.6640625" style="2" customWidth="1"/>
    <col min="4" max="4" width="8.88671875" style="2"/>
    <col min="5" max="5" width="10.6640625" style="2" customWidth="1"/>
    <col min="6" max="6" width="13" style="2" customWidth="1"/>
    <col min="7" max="16384" width="8.88671875" style="2"/>
  </cols>
  <sheetData>
    <row r="1" spans="1:6" x14ac:dyDescent="0.3">
      <c r="A1" s="1" t="s">
        <v>29</v>
      </c>
      <c r="B1" s="1"/>
    </row>
    <row r="2" spans="1:6" x14ac:dyDescent="0.3">
      <c r="A2" s="3" t="s">
        <v>30</v>
      </c>
      <c r="B2" s="3"/>
    </row>
    <row r="4" spans="1:6" ht="15" customHeight="1" x14ac:dyDescent="0.3">
      <c r="A4" s="191" t="s">
        <v>743</v>
      </c>
      <c r="B4" s="191"/>
      <c r="C4" s="16"/>
      <c r="D4" s="24"/>
      <c r="E4" s="24"/>
      <c r="F4" s="24"/>
    </row>
    <row r="5" spans="1:6" ht="15" customHeight="1" x14ac:dyDescent="0.3">
      <c r="A5" s="192" t="s">
        <v>744</v>
      </c>
      <c r="B5" s="193"/>
      <c r="C5" s="16"/>
      <c r="D5" s="24"/>
      <c r="E5" s="24"/>
      <c r="F5" s="24"/>
    </row>
    <row r="6" spans="1:6" ht="15" customHeight="1" x14ac:dyDescent="0.3">
      <c r="A6" s="24"/>
      <c r="B6" s="24"/>
      <c r="C6" s="153"/>
      <c r="D6" s="24"/>
      <c r="E6" s="24"/>
      <c r="F6" s="24"/>
    </row>
    <row r="7" spans="1:6" ht="60.75" customHeight="1" x14ac:dyDescent="0.3">
      <c r="A7" s="154"/>
      <c r="B7" s="194" t="s">
        <v>788</v>
      </c>
      <c r="C7" s="195"/>
      <c r="D7" s="40" t="s">
        <v>789</v>
      </c>
      <c r="E7" s="40" t="s">
        <v>790</v>
      </c>
      <c r="F7" s="40" t="s">
        <v>791</v>
      </c>
    </row>
    <row r="8" spans="1:6" ht="20.100000000000001" customHeight="1" x14ac:dyDescent="0.3">
      <c r="A8" s="41"/>
      <c r="B8" s="42" t="s">
        <v>792</v>
      </c>
      <c r="C8" s="41"/>
      <c r="D8" s="64">
        <f>D9+D12+D16+D19+D24</f>
        <v>1184846</v>
      </c>
      <c r="E8" s="64">
        <v>100</v>
      </c>
      <c r="F8" s="64">
        <f>F9+F12+F19+F24</f>
        <v>179.89</v>
      </c>
    </row>
    <row r="9" spans="1:6" ht="15" customHeight="1" x14ac:dyDescent="0.3">
      <c r="A9" s="46" t="s">
        <v>201</v>
      </c>
      <c r="B9" s="45" t="s">
        <v>794</v>
      </c>
      <c r="C9" s="46" t="s">
        <v>202</v>
      </c>
      <c r="D9" s="47">
        <f>SUM(D10:D11)</f>
        <v>47</v>
      </c>
      <c r="E9" s="47">
        <f>SUM(E10:E11)</f>
        <v>0</v>
      </c>
      <c r="F9" s="47">
        <f>SUM(F10:F11)</f>
        <v>0.01</v>
      </c>
    </row>
    <row r="10" spans="1:6" ht="15" customHeight="1" x14ac:dyDescent="0.3">
      <c r="A10" s="38">
        <v>58</v>
      </c>
      <c r="B10" s="155" t="s">
        <v>203</v>
      </c>
      <c r="C10" s="155" t="s">
        <v>204</v>
      </c>
      <c r="D10" s="38">
        <v>9</v>
      </c>
      <c r="E10" s="38">
        <v>0</v>
      </c>
      <c r="F10" s="38">
        <v>0</v>
      </c>
    </row>
    <row r="11" spans="1:6" ht="15" customHeight="1" x14ac:dyDescent="0.3">
      <c r="A11" s="38">
        <v>96</v>
      </c>
      <c r="B11" s="16" t="s">
        <v>279</v>
      </c>
      <c r="C11" s="16" t="s">
        <v>280</v>
      </c>
      <c r="D11" s="38">
        <v>38</v>
      </c>
      <c r="E11" s="38">
        <v>0</v>
      </c>
      <c r="F11" s="38">
        <v>0.01</v>
      </c>
    </row>
    <row r="12" spans="1:6" ht="15" customHeight="1" x14ac:dyDescent="0.3">
      <c r="A12" s="46" t="s">
        <v>464</v>
      </c>
      <c r="B12" s="45" t="s">
        <v>465</v>
      </c>
      <c r="C12" s="46" t="s">
        <v>466</v>
      </c>
      <c r="D12" s="47">
        <f>SUM(D13:D15)</f>
        <v>1166627</v>
      </c>
      <c r="E12" s="47">
        <f>SUM(E13:E15)</f>
        <v>98.47</v>
      </c>
      <c r="F12" s="47">
        <f>SUM(F13:F15)</f>
        <v>177.12</v>
      </c>
    </row>
    <row r="13" spans="1:6" ht="15" customHeight="1" x14ac:dyDescent="0.3">
      <c r="A13" s="38">
        <v>180</v>
      </c>
      <c r="B13" s="155" t="s">
        <v>467</v>
      </c>
      <c r="C13" s="155" t="s">
        <v>468</v>
      </c>
      <c r="D13" s="38">
        <v>363461</v>
      </c>
      <c r="E13" s="48">
        <v>30.68</v>
      </c>
      <c r="F13" s="38">
        <v>55.18</v>
      </c>
    </row>
    <row r="14" spans="1:6" ht="15" customHeight="1" x14ac:dyDescent="0.3">
      <c r="A14" s="38">
        <v>181</v>
      </c>
      <c r="B14" s="155" t="s">
        <v>469</v>
      </c>
      <c r="C14" s="155" t="s">
        <v>470</v>
      </c>
      <c r="D14" s="38">
        <v>728320</v>
      </c>
      <c r="E14" s="48">
        <v>61.47</v>
      </c>
      <c r="F14" s="38">
        <v>110.58</v>
      </c>
    </row>
    <row r="15" spans="1:6" ht="15" customHeight="1" x14ac:dyDescent="0.3">
      <c r="A15" s="38">
        <v>182</v>
      </c>
      <c r="B15" s="155" t="s">
        <v>471</v>
      </c>
      <c r="C15" s="155" t="s">
        <v>472</v>
      </c>
      <c r="D15" s="38">
        <v>74846</v>
      </c>
      <c r="E15" s="48">
        <v>6.32</v>
      </c>
      <c r="F15" s="38">
        <v>11.36</v>
      </c>
    </row>
    <row r="16" spans="1:6" ht="15" customHeight="1" x14ac:dyDescent="0.3">
      <c r="A16" s="15" t="s">
        <v>618</v>
      </c>
      <c r="B16" s="45" t="s">
        <v>807</v>
      </c>
      <c r="C16" s="156" t="s">
        <v>619</v>
      </c>
      <c r="D16" s="140">
        <f>SUM(D17:D18)</f>
        <v>8</v>
      </c>
      <c r="E16" s="140">
        <f>SUM(E17:E18)</f>
        <v>0</v>
      </c>
      <c r="F16" s="140">
        <f>SUM(F17:F18)</f>
        <v>0</v>
      </c>
    </row>
    <row r="17" spans="1:16" ht="15" customHeight="1" x14ac:dyDescent="0.3">
      <c r="A17" s="38">
        <v>257</v>
      </c>
      <c r="B17" s="16" t="s">
        <v>626</v>
      </c>
      <c r="C17" s="16" t="s">
        <v>627</v>
      </c>
      <c r="D17" s="38">
        <v>5</v>
      </c>
      <c r="E17" s="38">
        <v>0</v>
      </c>
      <c r="F17" s="38">
        <v>0</v>
      </c>
    </row>
    <row r="18" spans="1:16" ht="15" customHeight="1" x14ac:dyDescent="0.3">
      <c r="A18" s="38">
        <v>259</v>
      </c>
      <c r="B18" s="16" t="s">
        <v>630</v>
      </c>
      <c r="C18" s="16" t="s">
        <v>631</v>
      </c>
      <c r="D18" s="38">
        <v>3</v>
      </c>
      <c r="E18" s="38">
        <v>0</v>
      </c>
      <c r="F18" s="38">
        <v>0</v>
      </c>
    </row>
    <row r="19" spans="1:16" ht="15" customHeight="1" x14ac:dyDescent="0.3">
      <c r="A19" s="46" t="s">
        <v>656</v>
      </c>
      <c r="B19" s="45" t="s">
        <v>809</v>
      </c>
      <c r="C19" s="46" t="s">
        <v>657</v>
      </c>
      <c r="D19" s="47">
        <f>SUM(D20:D23)</f>
        <v>2553</v>
      </c>
      <c r="E19" s="47">
        <f>SUM(E20:E23)</f>
        <v>0.21000000000000002</v>
      </c>
      <c r="F19" s="47">
        <f>SUM(F20:F23)</f>
        <v>0.39</v>
      </c>
    </row>
    <row r="20" spans="1:16" ht="15" customHeight="1" x14ac:dyDescent="0.3">
      <c r="A20" s="38">
        <v>271</v>
      </c>
      <c r="B20" s="155" t="s">
        <v>658</v>
      </c>
      <c r="C20" s="155" t="s">
        <v>659</v>
      </c>
      <c r="D20" s="38">
        <v>1509</v>
      </c>
      <c r="E20" s="38">
        <v>0.13</v>
      </c>
      <c r="F20" s="38">
        <v>0.23</v>
      </c>
    </row>
    <row r="21" spans="1:16" ht="15" customHeight="1" x14ac:dyDescent="0.3">
      <c r="A21" s="38">
        <v>274</v>
      </c>
      <c r="B21" s="155" t="s">
        <v>664</v>
      </c>
      <c r="C21" s="155" t="s">
        <v>665</v>
      </c>
      <c r="D21" s="38">
        <v>46</v>
      </c>
      <c r="E21" s="38">
        <v>0</v>
      </c>
      <c r="F21" s="38">
        <v>0.01</v>
      </c>
    </row>
    <row r="22" spans="1:16" ht="15" customHeight="1" x14ac:dyDescent="0.3">
      <c r="A22" s="38">
        <v>276</v>
      </c>
      <c r="B22" s="155" t="s">
        <v>668</v>
      </c>
      <c r="C22" s="155" t="s">
        <v>669</v>
      </c>
      <c r="D22" s="38">
        <v>381</v>
      </c>
      <c r="E22" s="38">
        <v>0.03</v>
      </c>
      <c r="F22" s="38">
        <v>0.06</v>
      </c>
    </row>
    <row r="23" spans="1:16" ht="15" customHeight="1" x14ac:dyDescent="0.3">
      <c r="A23" s="38">
        <v>281</v>
      </c>
      <c r="B23" s="155" t="s">
        <v>678</v>
      </c>
      <c r="C23" s="155" t="s">
        <v>679</v>
      </c>
      <c r="D23" s="38">
        <v>617</v>
      </c>
      <c r="E23" s="38">
        <v>0.05</v>
      </c>
      <c r="F23" s="38">
        <v>0.09</v>
      </c>
    </row>
    <row r="24" spans="1:16" ht="15" customHeight="1" x14ac:dyDescent="0.3">
      <c r="A24" s="46" t="s">
        <v>696</v>
      </c>
      <c r="B24" s="45" t="s">
        <v>810</v>
      </c>
      <c r="C24" s="46" t="s">
        <v>697</v>
      </c>
      <c r="D24" s="47">
        <f>D25+D26</f>
        <v>15611</v>
      </c>
      <c r="E24" s="47">
        <f t="shared" ref="E24:F24" si="0">E25+E26</f>
        <v>1.31</v>
      </c>
      <c r="F24" s="47">
        <f t="shared" si="0"/>
        <v>2.37</v>
      </c>
    </row>
    <row r="25" spans="1:16" ht="15" customHeight="1" x14ac:dyDescent="0.3">
      <c r="A25" s="38">
        <v>290</v>
      </c>
      <c r="B25" s="155" t="s">
        <v>698</v>
      </c>
      <c r="C25" s="155" t="s">
        <v>699</v>
      </c>
      <c r="D25" s="38">
        <v>14606</v>
      </c>
      <c r="E25" s="38">
        <v>1.23</v>
      </c>
      <c r="F25" s="38">
        <v>2.2200000000000002</v>
      </c>
    </row>
    <row r="26" spans="1:16" ht="15" customHeight="1" x14ac:dyDescent="0.3">
      <c r="A26" s="38">
        <v>291</v>
      </c>
      <c r="B26" s="21" t="s">
        <v>700</v>
      </c>
      <c r="C26" s="54" t="s">
        <v>701</v>
      </c>
      <c r="D26" s="38">
        <v>1005</v>
      </c>
      <c r="E26" s="38">
        <v>0.08</v>
      </c>
      <c r="F26" s="38">
        <v>0.15</v>
      </c>
    </row>
    <row r="27" spans="1:16" ht="15" customHeight="1" x14ac:dyDescent="0.3">
      <c r="A27" s="41"/>
      <c r="B27" s="62" t="s">
        <v>816</v>
      </c>
      <c r="C27" s="62"/>
      <c r="D27" s="62">
        <f>D28+D30+D34+D38</f>
        <v>369601</v>
      </c>
      <c r="E27" s="62">
        <f t="shared" ref="E27:F27" si="1">E28+E30+E34+E38</f>
        <v>100.00000000000001</v>
      </c>
      <c r="F27" s="62">
        <f t="shared" si="1"/>
        <v>108.45</v>
      </c>
      <c r="I27" s="28"/>
      <c r="J27" s="55"/>
      <c r="K27" s="28"/>
      <c r="L27" s="28"/>
      <c r="M27" s="28"/>
    </row>
    <row r="28" spans="1:16" ht="15" customHeight="1" x14ac:dyDescent="0.3">
      <c r="A28" s="46" t="s">
        <v>201</v>
      </c>
      <c r="B28" s="45" t="s">
        <v>794</v>
      </c>
      <c r="C28" s="46" t="s">
        <v>202</v>
      </c>
      <c r="D28" s="47">
        <f>SUM(D29:D29)</f>
        <v>38</v>
      </c>
      <c r="E28" s="47">
        <f>SUM(E29:E29)</f>
        <v>0.01</v>
      </c>
      <c r="F28" s="47">
        <f>SUM(F29:F29)</f>
        <v>0.01</v>
      </c>
      <c r="J28" s="31"/>
      <c r="K28" s="31"/>
      <c r="L28" s="31"/>
      <c r="M28" s="31"/>
      <c r="N28" s="31"/>
      <c r="O28" s="31"/>
      <c r="P28" s="31"/>
    </row>
    <row r="29" spans="1:16" ht="15" customHeight="1" x14ac:dyDescent="0.3">
      <c r="A29" s="38">
        <v>96</v>
      </c>
      <c r="B29" s="16" t="s">
        <v>279</v>
      </c>
      <c r="C29" s="16" t="s">
        <v>280</v>
      </c>
      <c r="D29" s="38">
        <v>38</v>
      </c>
      <c r="E29" s="38">
        <v>0.01</v>
      </c>
      <c r="F29" s="38">
        <v>0.01</v>
      </c>
      <c r="J29" s="19"/>
    </row>
    <row r="30" spans="1:16" ht="15" customHeight="1" x14ac:dyDescent="0.3">
      <c r="A30" s="46" t="s">
        <v>464</v>
      </c>
      <c r="B30" s="45" t="s">
        <v>465</v>
      </c>
      <c r="C30" s="46" t="s">
        <v>466</v>
      </c>
      <c r="D30" s="47">
        <f>SUM(D31:D33)</f>
        <v>360899</v>
      </c>
      <c r="E30" s="47">
        <f>SUM(E31:E33)</f>
        <v>97.65</v>
      </c>
      <c r="F30" s="47">
        <f>SUM(F31:F33)</f>
        <v>105.91</v>
      </c>
      <c r="J30" s="31"/>
      <c r="K30" s="31"/>
      <c r="L30" s="31"/>
      <c r="M30" s="31"/>
      <c r="N30" s="31"/>
      <c r="O30" s="31"/>
    </row>
    <row r="31" spans="1:16" ht="15" customHeight="1" x14ac:dyDescent="0.3">
      <c r="A31" s="38">
        <v>180</v>
      </c>
      <c r="B31" s="155" t="s">
        <v>467</v>
      </c>
      <c r="C31" s="155" t="s">
        <v>468</v>
      </c>
      <c r="D31" s="38">
        <v>149825</v>
      </c>
      <c r="E31" s="38">
        <v>40.54</v>
      </c>
      <c r="F31" s="38">
        <v>43.97</v>
      </c>
      <c r="J31" s="31"/>
    </row>
    <row r="32" spans="1:16" ht="15" customHeight="1" x14ac:dyDescent="0.3">
      <c r="A32" s="38">
        <v>181</v>
      </c>
      <c r="B32" s="155" t="s">
        <v>469</v>
      </c>
      <c r="C32" s="155" t="s">
        <v>470</v>
      </c>
      <c r="D32" s="38">
        <v>197788</v>
      </c>
      <c r="E32" s="38">
        <v>53.52</v>
      </c>
      <c r="F32" s="38">
        <v>58.04</v>
      </c>
      <c r="J32" s="31"/>
      <c r="K32" s="31"/>
      <c r="L32" s="31"/>
      <c r="M32" s="31"/>
      <c r="N32" s="31"/>
      <c r="O32" s="31"/>
      <c r="P32" s="31"/>
    </row>
    <row r="33" spans="1:16" ht="20.100000000000001" customHeight="1" x14ac:dyDescent="0.3">
      <c r="A33" s="38">
        <v>182</v>
      </c>
      <c r="B33" s="155" t="s">
        <v>471</v>
      </c>
      <c r="C33" s="155" t="s">
        <v>472</v>
      </c>
      <c r="D33" s="38">
        <v>13286</v>
      </c>
      <c r="E33" s="38">
        <v>3.59</v>
      </c>
      <c r="F33" s="38">
        <v>3.9</v>
      </c>
      <c r="J33" s="19"/>
    </row>
    <row r="34" spans="1:16" ht="15" customHeight="1" x14ac:dyDescent="0.3">
      <c r="A34" s="46" t="s">
        <v>656</v>
      </c>
      <c r="B34" s="45" t="s">
        <v>809</v>
      </c>
      <c r="C34" s="46" t="s">
        <v>657</v>
      </c>
      <c r="D34" s="47">
        <f>SUM(D35:D37)</f>
        <v>1906</v>
      </c>
      <c r="E34" s="47">
        <f>SUM(E35:E37)</f>
        <v>0.51</v>
      </c>
      <c r="F34" s="47">
        <f>SUM(F35:F37)</f>
        <v>0.55000000000000004</v>
      </c>
      <c r="J34" s="31"/>
      <c r="K34" s="31"/>
      <c r="L34" s="31"/>
      <c r="M34" s="31"/>
      <c r="N34" s="31"/>
      <c r="O34" s="31"/>
    </row>
    <row r="35" spans="1:16" ht="15" customHeight="1" x14ac:dyDescent="0.3">
      <c r="A35" s="38">
        <v>271</v>
      </c>
      <c r="B35" s="155" t="s">
        <v>658</v>
      </c>
      <c r="C35" s="155" t="s">
        <v>659</v>
      </c>
      <c r="D35" s="38">
        <v>1509</v>
      </c>
      <c r="E35" s="38">
        <v>0.41</v>
      </c>
      <c r="F35" s="38">
        <v>0.44</v>
      </c>
      <c r="J35" s="31"/>
      <c r="K35" s="31"/>
      <c r="L35" s="31"/>
      <c r="M35" s="31"/>
      <c r="N35" s="31"/>
      <c r="O35" s="31"/>
    </row>
    <row r="36" spans="1:16" ht="15" customHeight="1" x14ac:dyDescent="0.3">
      <c r="A36" s="38">
        <v>276</v>
      </c>
      <c r="B36" s="155" t="s">
        <v>668</v>
      </c>
      <c r="C36" s="155" t="s">
        <v>669</v>
      </c>
      <c r="D36" s="38">
        <v>381</v>
      </c>
      <c r="E36" s="38">
        <v>0.1</v>
      </c>
      <c r="F36" s="38">
        <v>0.11</v>
      </c>
      <c r="J36" s="31"/>
      <c r="K36" s="31"/>
      <c r="L36" s="31"/>
      <c r="M36" s="31"/>
      <c r="N36" s="31"/>
      <c r="O36" s="31"/>
    </row>
    <row r="37" spans="1:16" ht="15" customHeight="1" x14ac:dyDescent="0.3">
      <c r="A37" s="38">
        <v>281</v>
      </c>
      <c r="B37" s="155" t="s">
        <v>678</v>
      </c>
      <c r="C37" s="155" t="s">
        <v>679</v>
      </c>
      <c r="D37" s="38">
        <v>16</v>
      </c>
      <c r="E37" s="38">
        <v>0</v>
      </c>
      <c r="F37" s="38">
        <v>0</v>
      </c>
      <c r="J37" s="31"/>
      <c r="K37" s="31"/>
      <c r="L37" s="31"/>
      <c r="M37" s="31"/>
      <c r="N37" s="31"/>
      <c r="O37" s="31"/>
      <c r="P37" s="31"/>
    </row>
    <row r="38" spans="1:16" ht="15" customHeight="1" x14ac:dyDescent="0.3">
      <c r="A38" s="46" t="s">
        <v>696</v>
      </c>
      <c r="B38" s="45" t="s">
        <v>810</v>
      </c>
      <c r="C38" s="46" t="s">
        <v>697</v>
      </c>
      <c r="D38" s="47">
        <v>6758</v>
      </c>
      <c r="E38" s="47">
        <v>1.83</v>
      </c>
      <c r="F38" s="47">
        <v>1.98</v>
      </c>
      <c r="J38" s="19"/>
    </row>
    <row r="39" spans="1:16" ht="15" customHeight="1" x14ac:dyDescent="0.3">
      <c r="A39" s="38">
        <v>290</v>
      </c>
      <c r="B39" s="155" t="s">
        <v>698</v>
      </c>
      <c r="C39" s="155" t="s">
        <v>699</v>
      </c>
      <c r="D39" s="38">
        <v>6758</v>
      </c>
      <c r="E39" s="38">
        <v>1.83</v>
      </c>
      <c r="F39" s="38">
        <v>1.98</v>
      </c>
      <c r="J39" s="31"/>
      <c r="K39" s="31"/>
      <c r="L39" s="31"/>
      <c r="M39" s="31"/>
      <c r="N39" s="31"/>
      <c r="O39" s="31"/>
    </row>
    <row r="40" spans="1:16" ht="15" customHeight="1" x14ac:dyDescent="0.3">
      <c r="A40" s="41"/>
      <c r="B40" s="75" t="s">
        <v>730</v>
      </c>
      <c r="C40" s="41"/>
      <c r="D40" s="64">
        <f>D41+D43+D47+D50</f>
        <v>815237</v>
      </c>
      <c r="E40" s="64">
        <f t="shared" ref="E40:F40" si="2">E41+E43+E47+E50</f>
        <v>99.999999999999986</v>
      </c>
      <c r="F40" s="64">
        <f t="shared" si="2"/>
        <v>256.47000000000003</v>
      </c>
      <c r="I40" s="28"/>
      <c r="J40" s="55"/>
      <c r="K40" s="28"/>
      <c r="L40" s="28"/>
      <c r="M40" s="28"/>
    </row>
    <row r="41" spans="1:16" ht="15" customHeight="1" x14ac:dyDescent="0.3">
      <c r="A41" s="46" t="s">
        <v>201</v>
      </c>
      <c r="B41" s="45" t="s">
        <v>794</v>
      </c>
      <c r="C41" s="46" t="s">
        <v>202</v>
      </c>
      <c r="D41" s="47">
        <f>SUM(D42:D42)</f>
        <v>9</v>
      </c>
      <c r="E41" s="47">
        <f>SUM(E42:E42)</f>
        <v>0</v>
      </c>
      <c r="F41" s="47">
        <f>SUM(F42:F42)</f>
        <v>0</v>
      </c>
      <c r="J41" s="31"/>
      <c r="K41" s="31"/>
      <c r="L41" s="31"/>
      <c r="M41" s="31"/>
      <c r="N41" s="31"/>
      <c r="O41" s="31"/>
      <c r="P41" s="31"/>
    </row>
    <row r="42" spans="1:16" ht="15" customHeight="1" x14ac:dyDescent="0.3">
      <c r="A42" s="38">
        <v>58</v>
      </c>
      <c r="B42" s="155" t="s">
        <v>203</v>
      </c>
      <c r="C42" s="155" t="s">
        <v>204</v>
      </c>
      <c r="D42" s="38">
        <v>9</v>
      </c>
      <c r="E42" s="38">
        <v>0</v>
      </c>
      <c r="F42" s="38">
        <v>0</v>
      </c>
      <c r="J42" s="19"/>
    </row>
    <row r="43" spans="1:16" ht="15" customHeight="1" x14ac:dyDescent="0.3">
      <c r="A43" s="46" t="s">
        <v>464</v>
      </c>
      <c r="B43" s="45" t="s">
        <v>465</v>
      </c>
      <c r="C43" s="46" t="s">
        <v>466</v>
      </c>
      <c r="D43" s="47">
        <f>SUM(D44:D46)</f>
        <v>805728</v>
      </c>
      <c r="E43" s="47">
        <f>SUM(E44:E46)</f>
        <v>98.839999999999989</v>
      </c>
      <c r="F43" s="47">
        <f>SUM(F44:F46)</f>
        <v>253.48000000000002</v>
      </c>
      <c r="J43" s="31"/>
      <c r="K43" s="31"/>
      <c r="L43" s="31"/>
      <c r="M43" s="31"/>
      <c r="N43" s="31"/>
      <c r="O43" s="31"/>
    </row>
    <row r="44" spans="1:16" ht="15" customHeight="1" x14ac:dyDescent="0.3">
      <c r="A44" s="38">
        <v>180</v>
      </c>
      <c r="B44" s="155" t="s">
        <v>467</v>
      </c>
      <c r="C44" s="155" t="s">
        <v>468</v>
      </c>
      <c r="D44" s="38">
        <v>213636</v>
      </c>
      <c r="E44" s="38">
        <v>26.21</v>
      </c>
      <c r="F44" s="38">
        <v>67.209999999999994</v>
      </c>
      <c r="J44" s="31"/>
      <c r="K44" s="31"/>
      <c r="L44" s="31"/>
      <c r="M44" s="31"/>
      <c r="N44" s="31"/>
      <c r="O44" s="31"/>
      <c r="P44" s="31"/>
    </row>
    <row r="45" spans="1:16" ht="15" customHeight="1" x14ac:dyDescent="0.3">
      <c r="A45" s="38">
        <v>181</v>
      </c>
      <c r="B45" s="155" t="s">
        <v>469</v>
      </c>
      <c r="C45" s="155" t="s">
        <v>470</v>
      </c>
      <c r="D45" s="38">
        <v>530532</v>
      </c>
      <c r="E45" s="38">
        <v>65.08</v>
      </c>
      <c r="F45" s="38">
        <v>166.9</v>
      </c>
      <c r="J45" s="19"/>
    </row>
    <row r="46" spans="1:16" ht="15" customHeight="1" x14ac:dyDescent="0.3">
      <c r="A46" s="38">
        <v>182</v>
      </c>
      <c r="B46" s="155" t="s">
        <v>471</v>
      </c>
      <c r="C46" s="155" t="s">
        <v>472</v>
      </c>
      <c r="D46" s="38">
        <v>61560</v>
      </c>
      <c r="E46" s="38">
        <v>7.55</v>
      </c>
      <c r="F46" s="38">
        <v>19.37</v>
      </c>
      <c r="J46" s="31"/>
      <c r="K46" s="31"/>
      <c r="L46" s="31"/>
      <c r="M46" s="31"/>
      <c r="N46" s="31"/>
      <c r="O46" s="31"/>
    </row>
    <row r="47" spans="1:16" ht="15" customHeight="1" x14ac:dyDescent="0.3">
      <c r="A47" s="46" t="s">
        <v>656</v>
      </c>
      <c r="B47" s="45" t="s">
        <v>809</v>
      </c>
      <c r="C47" s="46" t="s">
        <v>657</v>
      </c>
      <c r="D47" s="47">
        <f>SUM(D48:D49)</f>
        <v>647</v>
      </c>
      <c r="E47" s="47">
        <f>SUM(E48:E49)</f>
        <v>0.08</v>
      </c>
      <c r="F47" s="47">
        <f>SUM(F48:F49)</f>
        <v>0.2</v>
      </c>
      <c r="J47" s="31"/>
      <c r="K47" s="31"/>
      <c r="L47" s="31"/>
      <c r="M47" s="31"/>
      <c r="N47" s="31"/>
      <c r="O47" s="31"/>
    </row>
    <row r="48" spans="1:16" ht="15" customHeight="1" x14ac:dyDescent="0.3">
      <c r="A48" s="38">
        <v>274</v>
      </c>
      <c r="B48" s="155" t="s">
        <v>664</v>
      </c>
      <c r="C48" s="155" t="s">
        <v>665</v>
      </c>
      <c r="D48" s="38">
        <v>46</v>
      </c>
      <c r="E48" s="38">
        <v>0.01</v>
      </c>
      <c r="F48" s="38">
        <v>0.01</v>
      </c>
      <c r="J48" s="31"/>
      <c r="K48" s="31"/>
      <c r="L48" s="31"/>
      <c r="M48" s="31"/>
      <c r="N48" s="31"/>
      <c r="O48" s="31"/>
    </row>
    <row r="49" spans="1:16" ht="15" customHeight="1" x14ac:dyDescent="0.3">
      <c r="A49" s="38">
        <v>281</v>
      </c>
      <c r="B49" s="155" t="s">
        <v>678</v>
      </c>
      <c r="C49" s="155" t="s">
        <v>679</v>
      </c>
      <c r="D49" s="38">
        <v>601</v>
      </c>
      <c r="E49" s="38">
        <v>7.0000000000000007E-2</v>
      </c>
      <c r="F49" s="38">
        <v>0.19</v>
      </c>
      <c r="J49" s="31"/>
      <c r="K49" s="31"/>
      <c r="L49" s="31"/>
      <c r="M49" s="31"/>
      <c r="N49" s="31"/>
      <c r="O49" s="31"/>
      <c r="P49" s="31"/>
    </row>
    <row r="50" spans="1:16" ht="15" customHeight="1" x14ac:dyDescent="0.3">
      <c r="A50" s="46" t="s">
        <v>696</v>
      </c>
      <c r="B50" s="45" t="s">
        <v>810</v>
      </c>
      <c r="C50" s="46" t="s">
        <v>697</v>
      </c>
      <c r="D50" s="47">
        <f>D51+D52</f>
        <v>8853</v>
      </c>
      <c r="E50" s="47">
        <f t="shared" ref="E50:F50" si="3">E51+E52</f>
        <v>1.08</v>
      </c>
      <c r="F50" s="47">
        <f t="shared" si="3"/>
        <v>2.79</v>
      </c>
      <c r="J50" s="19"/>
    </row>
    <row r="51" spans="1:16" ht="15" customHeight="1" x14ac:dyDescent="0.3">
      <c r="A51" s="38">
        <v>290</v>
      </c>
      <c r="B51" s="155" t="s">
        <v>698</v>
      </c>
      <c r="C51" s="155" t="s">
        <v>699</v>
      </c>
      <c r="D51" s="38">
        <v>7848</v>
      </c>
      <c r="E51" s="38">
        <v>0.96</v>
      </c>
      <c r="F51" s="38">
        <v>2.4700000000000002</v>
      </c>
      <c r="J51" s="31"/>
      <c r="K51" s="31"/>
      <c r="L51" s="31"/>
      <c r="M51" s="31"/>
      <c r="N51" s="31"/>
      <c r="O51" s="31"/>
    </row>
    <row r="52" spans="1:16" ht="15" customHeight="1" x14ac:dyDescent="0.3">
      <c r="A52" s="2">
        <v>291</v>
      </c>
      <c r="B52" s="21" t="s">
        <v>700</v>
      </c>
      <c r="C52" s="54" t="s">
        <v>701</v>
      </c>
      <c r="D52" s="2">
        <v>1005</v>
      </c>
      <c r="E52" s="2">
        <v>0.12</v>
      </c>
      <c r="F52" s="2">
        <v>0.32</v>
      </c>
      <c r="J52" s="31"/>
    </row>
    <row r="53" spans="1:16" ht="15" customHeight="1" x14ac:dyDescent="0.3">
      <c r="J53" s="31"/>
      <c r="K53" s="31"/>
      <c r="L53" s="31"/>
      <c r="M53" s="31"/>
      <c r="N53" s="31"/>
      <c r="O53" s="31"/>
    </row>
    <row r="54" spans="1:16" ht="15" customHeight="1" x14ac:dyDescent="0.3">
      <c r="J54" s="31"/>
    </row>
    <row r="55" spans="1:16" ht="15" customHeight="1" x14ac:dyDescent="0.3">
      <c r="J55" s="31"/>
    </row>
    <row r="56" spans="1:16" ht="20.100000000000001" customHeight="1" x14ac:dyDescent="0.3">
      <c r="J56" s="31"/>
    </row>
    <row r="57" spans="1:16" ht="15" customHeight="1" x14ac:dyDescent="0.3">
      <c r="J57" s="31"/>
    </row>
    <row r="58" spans="1:16" ht="15" customHeight="1" x14ac:dyDescent="0.3">
      <c r="J58" s="31"/>
    </row>
    <row r="59" spans="1:16" ht="15" customHeight="1" x14ac:dyDescent="0.3">
      <c r="J59" s="31"/>
    </row>
    <row r="60" spans="1:16" ht="15" customHeight="1" x14ac:dyDescent="0.3">
      <c r="J60" s="31"/>
      <c r="K60" s="31"/>
      <c r="L60" s="31"/>
      <c r="M60" s="31"/>
      <c r="N60" s="31"/>
      <c r="O60" s="31"/>
      <c r="P60" s="31"/>
    </row>
    <row r="61" spans="1:16" ht="15" customHeight="1" x14ac:dyDescent="0.3">
      <c r="J61" s="19"/>
    </row>
    <row r="62" spans="1:16" ht="15" customHeight="1" x14ac:dyDescent="0.3">
      <c r="J62" s="31"/>
      <c r="K62" s="31"/>
      <c r="L62" s="31"/>
      <c r="M62" s="31"/>
      <c r="N62" s="31"/>
      <c r="O62" s="31"/>
    </row>
    <row r="63" spans="1:16" ht="15" customHeight="1" x14ac:dyDescent="0.3">
      <c r="J63" s="31"/>
      <c r="K63" s="31"/>
      <c r="L63" s="31"/>
      <c r="M63" s="31"/>
      <c r="N63" s="31"/>
      <c r="O63" s="31"/>
    </row>
    <row r="64" spans="1:16" ht="15" customHeight="1" x14ac:dyDescent="0.3"/>
    <row r="65" s="2" customFormat="1" ht="15" customHeight="1" x14ac:dyDescent="0.3"/>
    <row r="66" s="2" customFormat="1" ht="15" customHeight="1" x14ac:dyDescent="0.3"/>
    <row r="67" s="2" customFormat="1" ht="15" customHeight="1" x14ac:dyDescent="0.3"/>
    <row r="68" s="2" customFormat="1" ht="15" customHeight="1" x14ac:dyDescent="0.3"/>
    <row r="69" s="2" customFormat="1" ht="15" customHeight="1" x14ac:dyDescent="0.3"/>
  </sheetData>
  <mergeCells count="3">
    <mergeCell ref="A4:B4"/>
    <mergeCell ref="A5:B5"/>
    <mergeCell ref="B7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C01A8-1FA5-4756-A3A1-CA9A42300CED}">
  <dimension ref="A1:R40"/>
  <sheetViews>
    <sheetView workbookViewId="0"/>
  </sheetViews>
  <sheetFormatPr defaultRowHeight="13.2" x14ac:dyDescent="0.3"/>
  <cols>
    <col min="1" max="1" width="33.33203125" style="2" customWidth="1"/>
    <col min="2" max="2" width="16.5546875" style="2" customWidth="1"/>
    <col min="3" max="3" width="17.88671875" style="2" customWidth="1"/>
    <col min="4" max="4" width="18.44140625" style="2" customWidth="1"/>
    <col min="5" max="5" width="14.44140625" style="2" customWidth="1"/>
    <col min="6" max="6" width="16.5546875" style="2" customWidth="1"/>
    <col min="7" max="7" width="15" style="2" customWidth="1"/>
    <col min="8" max="8" width="13" style="2" customWidth="1"/>
    <col min="9" max="16384" width="8.88671875" style="2"/>
  </cols>
  <sheetData>
    <row r="1" spans="1:18" x14ac:dyDescent="0.3">
      <c r="A1" s="1" t="s">
        <v>29</v>
      </c>
    </row>
    <row r="2" spans="1:18" x14ac:dyDescent="0.3">
      <c r="A2" s="3" t="s">
        <v>30</v>
      </c>
    </row>
    <row r="3" spans="1:18" x14ac:dyDescent="0.3">
      <c r="A3" s="3"/>
    </row>
    <row r="4" spans="1:18" x14ac:dyDescent="0.3">
      <c r="A4" s="20" t="s">
        <v>61</v>
      </c>
      <c r="B4" s="21"/>
      <c r="C4" s="1"/>
      <c r="D4" s="1"/>
    </row>
    <row r="5" spans="1:18" x14ac:dyDescent="0.3">
      <c r="A5" s="22" t="s">
        <v>62</v>
      </c>
      <c r="B5" s="22"/>
      <c r="C5" s="23"/>
      <c r="D5" s="23"/>
    </row>
    <row r="6" spans="1:18" x14ac:dyDescent="0.3">
      <c r="A6" s="24"/>
      <c r="B6" s="24"/>
      <c r="C6" s="1"/>
      <c r="D6" s="1"/>
    </row>
    <row r="7" spans="1:18" ht="15" customHeight="1" x14ac:dyDescent="0.3">
      <c r="A7" s="188" t="s">
        <v>786</v>
      </c>
      <c r="B7" s="190" t="s">
        <v>41</v>
      </c>
      <c r="C7" s="190"/>
      <c r="D7" s="190"/>
      <c r="E7" s="190" t="s">
        <v>42</v>
      </c>
      <c r="F7" s="190"/>
      <c r="G7" s="184" t="s">
        <v>43</v>
      </c>
      <c r="H7" s="184" t="s">
        <v>44</v>
      </c>
    </row>
    <row r="8" spans="1:18" ht="15" customHeight="1" x14ac:dyDescent="0.3">
      <c r="A8" s="189"/>
      <c r="B8" s="185" t="s">
        <v>45</v>
      </c>
      <c r="C8" s="185"/>
      <c r="D8" s="186" t="s">
        <v>46</v>
      </c>
      <c r="E8" s="187" t="s">
        <v>47</v>
      </c>
      <c r="F8" s="186" t="s">
        <v>48</v>
      </c>
      <c r="G8" s="184"/>
      <c r="H8" s="184"/>
    </row>
    <row r="9" spans="1:18" ht="28.5" customHeight="1" x14ac:dyDescent="0.3">
      <c r="A9" s="189"/>
      <c r="B9" s="25" t="s">
        <v>49</v>
      </c>
      <c r="C9" s="25" t="s">
        <v>50</v>
      </c>
      <c r="D9" s="186"/>
      <c r="E9" s="187"/>
      <c r="F9" s="186"/>
      <c r="G9" s="184"/>
      <c r="H9" s="184"/>
    </row>
    <row r="10" spans="1:18" ht="15" customHeight="1" x14ac:dyDescent="0.3">
      <c r="A10" s="189"/>
      <c r="B10" s="182" t="s">
        <v>51</v>
      </c>
      <c r="C10" s="182"/>
      <c r="D10" s="182"/>
      <c r="E10" s="182" t="s">
        <v>52</v>
      </c>
      <c r="F10" s="182"/>
      <c r="G10" s="184"/>
      <c r="H10" s="184"/>
    </row>
    <row r="11" spans="1:18" ht="13.5" customHeight="1" x14ac:dyDescent="0.3">
      <c r="A11" s="189"/>
      <c r="B11" s="183" t="s">
        <v>53</v>
      </c>
      <c r="C11" s="183"/>
      <c r="D11" s="181" t="s">
        <v>54</v>
      </c>
      <c r="E11" s="183" t="s">
        <v>55</v>
      </c>
      <c r="F11" s="181" t="s">
        <v>56</v>
      </c>
      <c r="G11" s="181" t="s">
        <v>57</v>
      </c>
      <c r="H11" s="181" t="s">
        <v>58</v>
      </c>
    </row>
    <row r="12" spans="1:18" ht="15" customHeight="1" x14ac:dyDescent="0.3">
      <c r="A12" s="189"/>
      <c r="B12" s="26" t="s">
        <v>59</v>
      </c>
      <c r="C12" s="26" t="s">
        <v>60</v>
      </c>
      <c r="D12" s="181"/>
      <c r="E12" s="183"/>
      <c r="F12" s="181"/>
      <c r="G12" s="181"/>
      <c r="H12" s="181"/>
    </row>
    <row r="13" spans="1:18" ht="20.100000000000001" customHeight="1" x14ac:dyDescent="0.3">
      <c r="A13" s="9" t="s">
        <v>783</v>
      </c>
      <c r="B13" s="27">
        <f t="shared" ref="B13:H13" si="0">B14+B23</f>
        <v>24072435</v>
      </c>
      <c r="C13" s="27">
        <f t="shared" si="0"/>
        <v>9371389</v>
      </c>
      <c r="D13" s="27">
        <f t="shared" si="0"/>
        <v>13053159</v>
      </c>
      <c r="E13" s="27">
        <f t="shared" si="0"/>
        <v>278018</v>
      </c>
      <c r="F13" s="27">
        <f t="shared" si="0"/>
        <v>2660418</v>
      </c>
      <c r="G13" s="27">
        <f t="shared" si="0"/>
        <v>299077</v>
      </c>
      <c r="H13" s="27">
        <f t="shared" si="0"/>
        <v>80402</v>
      </c>
      <c r="J13" s="28"/>
      <c r="K13" s="19"/>
      <c r="L13" s="28"/>
      <c r="M13" s="28"/>
      <c r="N13" s="28"/>
      <c r="O13" s="28"/>
      <c r="P13" s="28"/>
      <c r="Q13" s="28"/>
      <c r="R13" s="28"/>
    </row>
    <row r="14" spans="1:18" x14ac:dyDescent="0.3">
      <c r="A14" s="12" t="s">
        <v>782</v>
      </c>
      <c r="B14" s="29">
        <f t="shared" ref="B14:H14" si="1">SUM(B15:B22)</f>
        <v>11693147</v>
      </c>
      <c r="C14" s="29">
        <f t="shared" si="1"/>
        <v>4406884</v>
      </c>
      <c r="D14" s="29">
        <f t="shared" si="1"/>
        <v>5247436</v>
      </c>
      <c r="E14" s="29">
        <f t="shared" si="1"/>
        <v>88304</v>
      </c>
      <c r="F14" s="29">
        <f t="shared" si="1"/>
        <v>933409</v>
      </c>
      <c r="G14" s="29">
        <f t="shared" si="1"/>
        <v>144947</v>
      </c>
      <c r="H14" s="29">
        <f t="shared" si="1"/>
        <v>58415</v>
      </c>
      <c r="J14" s="28"/>
      <c r="K14" s="19"/>
      <c r="L14" s="28"/>
      <c r="M14" s="28"/>
      <c r="N14" s="28"/>
      <c r="O14" s="28"/>
      <c r="P14" s="28"/>
      <c r="Q14" s="28"/>
      <c r="R14" s="28"/>
    </row>
    <row r="15" spans="1:18" ht="26.4" x14ac:dyDescent="0.3">
      <c r="A15" s="158" t="s">
        <v>757</v>
      </c>
      <c r="B15" s="31">
        <v>676556</v>
      </c>
      <c r="C15" s="31">
        <v>267152</v>
      </c>
      <c r="D15" s="31">
        <v>868689</v>
      </c>
      <c r="E15" s="31">
        <v>3427</v>
      </c>
      <c r="F15" s="31">
        <v>115490</v>
      </c>
      <c r="G15" s="31">
        <v>26606</v>
      </c>
      <c r="H15" s="31">
        <v>240</v>
      </c>
      <c r="J15" s="31"/>
      <c r="K15" s="19"/>
      <c r="L15" s="31"/>
      <c r="M15" s="31"/>
      <c r="N15" s="31"/>
      <c r="O15" s="31"/>
      <c r="P15" s="31"/>
      <c r="Q15" s="31"/>
      <c r="R15" s="31"/>
    </row>
    <row r="16" spans="1:18" ht="26.4" x14ac:dyDescent="0.3">
      <c r="A16" s="160" t="s">
        <v>785</v>
      </c>
      <c r="B16" s="31">
        <v>670925</v>
      </c>
      <c r="C16" s="31">
        <v>156912</v>
      </c>
      <c r="D16" s="31">
        <v>318865</v>
      </c>
      <c r="E16" s="31">
        <v>2685</v>
      </c>
      <c r="F16" s="31">
        <v>28623</v>
      </c>
      <c r="G16" s="31">
        <v>2435</v>
      </c>
      <c r="H16" s="31">
        <v>1582</v>
      </c>
      <c r="J16" s="31"/>
      <c r="K16" s="19"/>
      <c r="L16" s="31"/>
      <c r="M16" s="31"/>
      <c r="N16" s="31"/>
      <c r="O16" s="31"/>
      <c r="P16" s="31"/>
      <c r="Q16" s="31"/>
      <c r="R16" s="31"/>
    </row>
    <row r="17" spans="1:18" ht="26.4" x14ac:dyDescent="0.3">
      <c r="A17" s="158" t="s">
        <v>758</v>
      </c>
      <c r="B17" s="31">
        <v>434410</v>
      </c>
      <c r="C17" s="31">
        <v>198085</v>
      </c>
      <c r="D17" s="31">
        <v>170300</v>
      </c>
      <c r="E17" s="31">
        <v>1602</v>
      </c>
      <c r="F17" s="31">
        <v>35061</v>
      </c>
      <c r="G17" s="31">
        <v>3029</v>
      </c>
      <c r="H17" s="31">
        <v>0</v>
      </c>
      <c r="J17" s="31"/>
      <c r="K17" s="19"/>
      <c r="L17" s="31"/>
      <c r="M17" s="31"/>
      <c r="N17" s="31"/>
      <c r="O17" s="31"/>
      <c r="P17" s="31"/>
      <c r="Q17" s="31"/>
      <c r="R17" s="31"/>
    </row>
    <row r="18" spans="1:18" ht="26.4" x14ac:dyDescent="0.3">
      <c r="A18" s="158" t="s">
        <v>759</v>
      </c>
      <c r="B18" s="31">
        <v>1071978</v>
      </c>
      <c r="C18" s="31">
        <v>386762</v>
      </c>
      <c r="D18" s="31">
        <v>574349</v>
      </c>
      <c r="E18" s="31">
        <v>12713</v>
      </c>
      <c r="F18" s="31">
        <v>139185</v>
      </c>
      <c r="G18" s="31">
        <v>14852</v>
      </c>
      <c r="H18" s="31">
        <v>7738</v>
      </c>
      <c r="J18" s="31"/>
      <c r="K18" s="19"/>
      <c r="L18" s="31"/>
      <c r="M18" s="31"/>
      <c r="N18" s="31"/>
      <c r="O18" s="31"/>
      <c r="P18" s="31"/>
      <c r="Q18" s="31"/>
      <c r="R18" s="31"/>
    </row>
    <row r="19" spans="1:18" ht="26.4" x14ac:dyDescent="0.3">
      <c r="A19" s="158" t="s">
        <v>760</v>
      </c>
      <c r="B19" s="31">
        <v>622261</v>
      </c>
      <c r="C19" s="31">
        <v>163840</v>
      </c>
      <c r="D19" s="31">
        <v>740481</v>
      </c>
      <c r="E19" s="31">
        <v>3564</v>
      </c>
      <c r="F19" s="31">
        <v>63062</v>
      </c>
      <c r="G19" s="31">
        <v>6519</v>
      </c>
      <c r="H19" s="31">
        <v>0</v>
      </c>
      <c r="J19" s="31"/>
      <c r="K19" s="19"/>
      <c r="L19" s="31"/>
      <c r="M19" s="31"/>
      <c r="N19" s="31"/>
      <c r="O19" s="31"/>
      <c r="P19" s="31"/>
      <c r="Q19" s="31"/>
      <c r="R19" s="31"/>
    </row>
    <row r="20" spans="1:18" ht="26.4" x14ac:dyDescent="0.3">
      <c r="A20" s="158" t="s">
        <v>761</v>
      </c>
      <c r="B20" s="31">
        <v>1973752</v>
      </c>
      <c r="C20" s="31">
        <v>688152</v>
      </c>
      <c r="D20" s="31">
        <v>645453</v>
      </c>
      <c r="E20" s="31">
        <v>8329</v>
      </c>
      <c r="F20" s="31">
        <v>103408</v>
      </c>
      <c r="G20" s="31">
        <v>9015</v>
      </c>
      <c r="H20" s="31">
        <v>251</v>
      </c>
      <c r="J20" s="31"/>
      <c r="K20" s="19"/>
      <c r="L20" s="31"/>
      <c r="M20" s="31"/>
      <c r="N20" s="31"/>
      <c r="O20" s="31"/>
      <c r="P20" s="31"/>
      <c r="Q20" s="31"/>
      <c r="R20" s="31"/>
    </row>
    <row r="21" spans="1:18" ht="26.4" x14ac:dyDescent="0.3">
      <c r="A21" s="158" t="s">
        <v>762</v>
      </c>
      <c r="B21" s="31">
        <v>1155127</v>
      </c>
      <c r="C21" s="31">
        <v>340295</v>
      </c>
      <c r="D21" s="31">
        <v>487690</v>
      </c>
      <c r="E21" s="31">
        <v>31544</v>
      </c>
      <c r="F21" s="31">
        <v>260749</v>
      </c>
      <c r="G21" s="31">
        <v>28839</v>
      </c>
      <c r="H21" s="31">
        <v>15271</v>
      </c>
      <c r="J21" s="31"/>
      <c r="K21" s="19"/>
      <c r="L21" s="31"/>
      <c r="M21" s="31"/>
      <c r="N21" s="31"/>
      <c r="O21" s="31"/>
      <c r="P21" s="31"/>
      <c r="Q21" s="31"/>
      <c r="R21" s="31"/>
    </row>
    <row r="22" spans="1:18" ht="26.4" x14ac:dyDescent="0.3">
      <c r="A22" s="158" t="s">
        <v>763</v>
      </c>
      <c r="B22" s="31">
        <v>5088138</v>
      </c>
      <c r="C22" s="31">
        <v>2205686</v>
      </c>
      <c r="D22" s="31">
        <v>1441609</v>
      </c>
      <c r="E22" s="31">
        <v>24440</v>
      </c>
      <c r="F22" s="31">
        <v>187831</v>
      </c>
      <c r="G22" s="31">
        <v>53652</v>
      </c>
      <c r="H22" s="31">
        <v>33333</v>
      </c>
      <c r="J22" s="31"/>
      <c r="K22" s="19"/>
      <c r="L22" s="31"/>
      <c r="M22" s="31"/>
      <c r="N22" s="31"/>
      <c r="O22" s="31"/>
      <c r="P22" s="31"/>
      <c r="Q22" s="31"/>
      <c r="R22" s="31"/>
    </row>
    <row r="23" spans="1:18" ht="20.100000000000001" customHeight="1" x14ac:dyDescent="0.3">
      <c r="A23" s="157" t="s">
        <v>784</v>
      </c>
      <c r="B23" s="32">
        <f>SUM(B24:B40)</f>
        <v>12379288</v>
      </c>
      <c r="C23" s="33">
        <f t="shared" ref="C23:H23" si="2">SUM(C24:C40)</f>
        <v>4964505</v>
      </c>
      <c r="D23" s="33">
        <f t="shared" si="2"/>
        <v>7805723</v>
      </c>
      <c r="E23" s="33">
        <f t="shared" si="2"/>
        <v>189714</v>
      </c>
      <c r="F23" s="33">
        <f t="shared" si="2"/>
        <v>1727009</v>
      </c>
      <c r="G23" s="33">
        <f t="shared" si="2"/>
        <v>154130</v>
      </c>
      <c r="H23" s="33">
        <f t="shared" si="2"/>
        <v>21987</v>
      </c>
      <c r="J23" s="28"/>
      <c r="K23" s="19"/>
      <c r="L23" s="28"/>
      <c r="M23" s="28"/>
      <c r="N23" s="28"/>
      <c r="O23" s="28"/>
      <c r="P23" s="28"/>
      <c r="Q23" s="28"/>
      <c r="R23" s="28"/>
    </row>
    <row r="24" spans="1:18" ht="26.4" x14ac:dyDescent="0.3">
      <c r="A24" s="158" t="s">
        <v>764</v>
      </c>
      <c r="B24" s="31">
        <v>1035271</v>
      </c>
      <c r="C24" s="31">
        <v>509128</v>
      </c>
      <c r="D24" s="31">
        <v>578420</v>
      </c>
      <c r="E24" s="31">
        <v>20836</v>
      </c>
      <c r="F24" s="31">
        <v>213176</v>
      </c>
      <c r="G24" s="31">
        <v>0</v>
      </c>
      <c r="H24" s="31">
        <v>0</v>
      </c>
      <c r="J24" s="31"/>
      <c r="K24" s="19"/>
      <c r="L24" s="31"/>
      <c r="M24" s="31"/>
      <c r="N24" s="31"/>
      <c r="O24" s="31"/>
      <c r="P24" s="31"/>
      <c r="Q24" s="31"/>
      <c r="R24" s="31"/>
    </row>
    <row r="25" spans="1:18" ht="26.4" x14ac:dyDescent="0.3">
      <c r="A25" s="158" t="s">
        <v>765</v>
      </c>
      <c r="B25" s="31">
        <v>567828</v>
      </c>
      <c r="C25" s="31">
        <v>206453</v>
      </c>
      <c r="D25" s="31">
        <v>305498</v>
      </c>
      <c r="E25" s="31">
        <v>14481</v>
      </c>
      <c r="F25" s="31">
        <v>109070</v>
      </c>
      <c r="G25" s="31">
        <v>6707</v>
      </c>
      <c r="H25" s="31">
        <v>0</v>
      </c>
      <c r="J25" s="31"/>
      <c r="K25" s="19"/>
      <c r="L25" s="31"/>
      <c r="M25" s="31"/>
      <c r="N25" s="31"/>
      <c r="O25" s="31"/>
      <c r="P25" s="31"/>
      <c r="Q25" s="31"/>
      <c r="R25" s="31"/>
    </row>
    <row r="26" spans="1:18" ht="26.4" x14ac:dyDescent="0.3">
      <c r="A26" s="158" t="s">
        <v>766</v>
      </c>
      <c r="B26" s="31">
        <v>590291</v>
      </c>
      <c r="C26" s="31">
        <v>322087</v>
      </c>
      <c r="D26" s="31">
        <v>293094</v>
      </c>
      <c r="E26" s="31">
        <v>3070</v>
      </c>
      <c r="F26" s="31">
        <v>19264</v>
      </c>
      <c r="G26" s="31">
        <v>10646</v>
      </c>
      <c r="H26" s="31">
        <v>2905</v>
      </c>
      <c r="J26" s="31"/>
      <c r="K26" s="19"/>
      <c r="L26" s="31"/>
      <c r="M26" s="31"/>
      <c r="N26" s="31"/>
      <c r="O26" s="31"/>
      <c r="P26" s="31"/>
      <c r="Q26" s="31"/>
      <c r="R26" s="31"/>
    </row>
    <row r="27" spans="1:18" ht="26.4" x14ac:dyDescent="0.3">
      <c r="A27" s="158" t="s">
        <v>767</v>
      </c>
      <c r="B27" s="31">
        <v>444313</v>
      </c>
      <c r="C27" s="31">
        <v>158300</v>
      </c>
      <c r="D27" s="31">
        <v>268120</v>
      </c>
      <c r="E27" s="31">
        <v>1291</v>
      </c>
      <c r="F27" s="31">
        <v>30313</v>
      </c>
      <c r="G27" s="31">
        <v>10089</v>
      </c>
      <c r="H27" s="31">
        <v>1140</v>
      </c>
      <c r="J27" s="31"/>
      <c r="K27" s="19"/>
      <c r="L27" s="31"/>
      <c r="M27" s="31"/>
      <c r="N27" s="31"/>
      <c r="O27" s="31"/>
      <c r="P27" s="31"/>
      <c r="Q27" s="31"/>
      <c r="R27" s="31"/>
    </row>
    <row r="28" spans="1:18" ht="26.4" x14ac:dyDescent="0.3">
      <c r="A28" s="158" t="s">
        <v>768</v>
      </c>
      <c r="B28" s="31">
        <v>1147383</v>
      </c>
      <c r="C28" s="31">
        <v>313768</v>
      </c>
      <c r="D28" s="31">
        <v>366200</v>
      </c>
      <c r="E28" s="31">
        <v>2347</v>
      </c>
      <c r="F28" s="31">
        <v>29330</v>
      </c>
      <c r="G28" s="31">
        <v>12260</v>
      </c>
      <c r="H28" s="31">
        <v>171</v>
      </c>
      <c r="J28" s="31"/>
      <c r="K28" s="19"/>
      <c r="L28" s="31"/>
      <c r="M28" s="31"/>
      <c r="N28" s="31"/>
      <c r="O28" s="31"/>
      <c r="P28" s="31"/>
      <c r="Q28" s="31"/>
      <c r="R28" s="31"/>
    </row>
    <row r="29" spans="1:18" ht="26.4" x14ac:dyDescent="0.3">
      <c r="A29" s="158" t="s">
        <v>769</v>
      </c>
      <c r="B29" s="31">
        <v>631358</v>
      </c>
      <c r="C29" s="31">
        <v>240810</v>
      </c>
      <c r="D29" s="31">
        <v>331000</v>
      </c>
      <c r="E29" s="31">
        <v>8155</v>
      </c>
      <c r="F29" s="31">
        <v>45940</v>
      </c>
      <c r="G29" s="31">
        <v>7566</v>
      </c>
      <c r="H29" s="31">
        <v>0</v>
      </c>
      <c r="J29" s="31"/>
      <c r="K29" s="19"/>
      <c r="L29" s="31"/>
      <c r="M29" s="31"/>
      <c r="N29" s="31"/>
      <c r="O29" s="31"/>
      <c r="P29" s="31"/>
      <c r="Q29" s="31"/>
      <c r="R29" s="31"/>
    </row>
    <row r="30" spans="1:18" ht="26.4" x14ac:dyDescent="0.3">
      <c r="A30" s="158" t="s">
        <v>770</v>
      </c>
      <c r="B30" s="31">
        <v>414329</v>
      </c>
      <c r="C30" s="31">
        <v>87140</v>
      </c>
      <c r="D30" s="31">
        <v>170172</v>
      </c>
      <c r="E30" s="31">
        <v>6460</v>
      </c>
      <c r="F30" s="31">
        <v>53022</v>
      </c>
      <c r="G30" s="31">
        <v>4347</v>
      </c>
      <c r="H30" s="31">
        <v>0</v>
      </c>
      <c r="J30" s="31"/>
      <c r="K30" s="19"/>
      <c r="L30" s="31"/>
      <c r="M30" s="31"/>
      <c r="N30" s="31"/>
      <c r="O30" s="31"/>
      <c r="P30" s="31"/>
      <c r="Q30" s="31"/>
      <c r="R30" s="31"/>
    </row>
    <row r="31" spans="1:18" ht="26.4" x14ac:dyDescent="0.3">
      <c r="A31" s="158" t="s">
        <v>771</v>
      </c>
      <c r="B31" s="31">
        <v>418803</v>
      </c>
      <c r="C31" s="31">
        <v>71248</v>
      </c>
      <c r="D31" s="31">
        <v>211445</v>
      </c>
      <c r="E31" s="31">
        <v>2570</v>
      </c>
      <c r="F31" s="31">
        <v>44343</v>
      </c>
      <c r="G31" s="31">
        <v>25619</v>
      </c>
      <c r="H31" s="31">
        <v>0</v>
      </c>
      <c r="J31" s="31"/>
      <c r="K31" s="19"/>
      <c r="L31" s="31"/>
      <c r="M31" s="31"/>
      <c r="N31" s="31"/>
      <c r="O31" s="31"/>
      <c r="P31" s="31"/>
      <c r="Q31" s="31"/>
      <c r="R31" s="31"/>
    </row>
    <row r="32" spans="1:18" ht="26.4" x14ac:dyDescent="0.3">
      <c r="A32" s="158" t="s">
        <v>772</v>
      </c>
      <c r="B32" s="31">
        <v>932197</v>
      </c>
      <c r="C32" s="31">
        <v>421847</v>
      </c>
      <c r="D32" s="31">
        <v>802869</v>
      </c>
      <c r="E32" s="31">
        <v>9946</v>
      </c>
      <c r="F32" s="31">
        <v>108907</v>
      </c>
      <c r="G32" s="31">
        <v>0</v>
      </c>
      <c r="H32" s="31">
        <v>0</v>
      </c>
      <c r="J32" s="31"/>
      <c r="K32" s="19"/>
      <c r="L32" s="31"/>
      <c r="M32" s="31"/>
      <c r="N32" s="31"/>
      <c r="O32" s="31"/>
      <c r="P32" s="31"/>
      <c r="Q32" s="31"/>
      <c r="R32" s="31"/>
    </row>
    <row r="33" spans="1:18" ht="26.4" x14ac:dyDescent="0.3">
      <c r="A33" s="158" t="s">
        <v>773</v>
      </c>
      <c r="B33" s="31">
        <v>632866</v>
      </c>
      <c r="C33" s="31">
        <v>218099</v>
      </c>
      <c r="D33" s="31">
        <v>313450</v>
      </c>
      <c r="E33" s="31">
        <v>681</v>
      </c>
      <c r="F33" s="31">
        <v>1110</v>
      </c>
      <c r="G33" s="31">
        <v>10166</v>
      </c>
      <c r="H33" s="31">
        <v>3699</v>
      </c>
      <c r="J33" s="31"/>
      <c r="K33" s="19"/>
      <c r="L33" s="31"/>
      <c r="M33" s="31"/>
      <c r="N33" s="31"/>
      <c r="O33" s="31"/>
      <c r="P33" s="31"/>
      <c r="Q33" s="31"/>
      <c r="R33" s="31"/>
    </row>
    <row r="34" spans="1:18" ht="26.4" x14ac:dyDescent="0.3">
      <c r="A34" s="158" t="s">
        <v>774</v>
      </c>
      <c r="B34" s="31">
        <v>996795</v>
      </c>
      <c r="C34" s="31">
        <v>836588</v>
      </c>
      <c r="D34" s="31">
        <v>1403695</v>
      </c>
      <c r="E34" s="31">
        <v>11542</v>
      </c>
      <c r="F34" s="31">
        <v>187795</v>
      </c>
      <c r="G34" s="31">
        <v>31229</v>
      </c>
      <c r="H34" s="31">
        <v>0</v>
      </c>
      <c r="J34" s="31"/>
      <c r="K34" s="19"/>
      <c r="L34" s="31"/>
      <c r="M34" s="31"/>
      <c r="N34" s="31"/>
      <c r="O34" s="31"/>
      <c r="P34" s="31"/>
      <c r="Q34" s="31"/>
      <c r="R34" s="31"/>
    </row>
    <row r="35" spans="1:18" ht="26.4" x14ac:dyDescent="0.3">
      <c r="A35" s="158" t="s">
        <v>775</v>
      </c>
      <c r="B35" s="31">
        <v>865589</v>
      </c>
      <c r="C35" s="31">
        <v>340208</v>
      </c>
      <c r="D35" s="31">
        <v>959822</v>
      </c>
      <c r="E35" s="31">
        <v>978</v>
      </c>
      <c r="F35" s="31">
        <v>9636</v>
      </c>
      <c r="G35" s="31">
        <v>1849</v>
      </c>
      <c r="H35" s="159">
        <v>421</v>
      </c>
      <c r="I35" s="30"/>
      <c r="J35" s="31"/>
      <c r="K35" s="19"/>
      <c r="L35" s="31"/>
      <c r="M35" s="31"/>
      <c r="N35" s="31"/>
      <c r="O35" s="31"/>
      <c r="P35" s="31"/>
      <c r="Q35" s="31"/>
      <c r="R35" s="31"/>
    </row>
    <row r="36" spans="1:18" ht="26.4" x14ac:dyDescent="0.3">
      <c r="A36" s="158" t="s">
        <v>776</v>
      </c>
      <c r="B36" s="31">
        <v>1482130</v>
      </c>
      <c r="C36" s="31">
        <v>415533</v>
      </c>
      <c r="D36" s="31">
        <v>735416</v>
      </c>
      <c r="E36" s="31">
        <v>76108</v>
      </c>
      <c r="F36" s="31">
        <v>662552</v>
      </c>
      <c r="G36" s="31">
        <v>16307</v>
      </c>
      <c r="H36" s="31">
        <v>5831</v>
      </c>
      <c r="J36" s="31"/>
      <c r="K36" s="19"/>
      <c r="L36" s="31"/>
      <c r="M36" s="31"/>
      <c r="N36" s="31"/>
      <c r="O36" s="31"/>
      <c r="P36" s="31"/>
      <c r="Q36" s="31"/>
      <c r="R36" s="31"/>
    </row>
    <row r="37" spans="1:18" ht="26.4" x14ac:dyDescent="0.3">
      <c r="A37" s="158" t="s">
        <v>777</v>
      </c>
      <c r="B37" s="31">
        <v>364476</v>
      </c>
      <c r="C37" s="31">
        <v>148221</v>
      </c>
      <c r="D37" s="31">
        <v>285645</v>
      </c>
      <c r="E37" s="31">
        <v>1063</v>
      </c>
      <c r="F37" s="31">
        <v>24041</v>
      </c>
      <c r="G37" s="31">
        <v>0</v>
      </c>
      <c r="H37" s="159">
        <v>7800</v>
      </c>
      <c r="I37" s="30"/>
      <c r="J37" s="31"/>
      <c r="K37" s="19"/>
      <c r="L37" s="31"/>
      <c r="M37" s="31"/>
      <c r="N37" s="31"/>
      <c r="O37" s="31"/>
      <c r="P37" s="31"/>
      <c r="Q37" s="31"/>
      <c r="R37" s="31"/>
    </row>
    <row r="38" spans="1:18" ht="26.4" x14ac:dyDescent="0.3">
      <c r="A38" s="158" t="s">
        <v>778</v>
      </c>
      <c r="B38" s="31">
        <v>361720</v>
      </c>
      <c r="C38" s="31">
        <v>144809</v>
      </c>
      <c r="D38" s="31">
        <v>142972</v>
      </c>
      <c r="E38" s="31">
        <v>1006</v>
      </c>
      <c r="F38" s="31">
        <v>29276</v>
      </c>
      <c r="G38" s="31">
        <v>3033</v>
      </c>
      <c r="H38" s="31">
        <v>0</v>
      </c>
      <c r="J38" s="31"/>
      <c r="K38" s="19"/>
      <c r="L38" s="31"/>
      <c r="M38" s="31"/>
      <c r="N38" s="31"/>
      <c r="O38" s="31"/>
      <c r="P38" s="31"/>
      <c r="Q38" s="31"/>
      <c r="R38" s="31"/>
    </row>
    <row r="39" spans="1:18" ht="26.4" x14ac:dyDescent="0.3">
      <c r="A39" s="158" t="s">
        <v>779</v>
      </c>
      <c r="B39" s="31">
        <v>909668</v>
      </c>
      <c r="C39" s="31">
        <v>348418</v>
      </c>
      <c r="D39" s="31">
        <v>425457</v>
      </c>
      <c r="E39" s="31">
        <v>6887</v>
      </c>
      <c r="F39" s="31">
        <v>41900</v>
      </c>
      <c r="G39" s="31">
        <v>7963</v>
      </c>
      <c r="H39" s="31">
        <v>0</v>
      </c>
      <c r="J39" s="31"/>
      <c r="K39" s="19"/>
      <c r="L39" s="31"/>
      <c r="M39" s="31"/>
      <c r="N39" s="31"/>
      <c r="O39" s="31"/>
      <c r="P39" s="31"/>
      <c r="Q39" s="31"/>
      <c r="R39" s="31"/>
    </row>
    <row r="40" spans="1:18" ht="26.4" x14ac:dyDescent="0.3">
      <c r="A40" s="162" t="s">
        <v>787</v>
      </c>
      <c r="B40" s="31">
        <v>584271</v>
      </c>
      <c r="C40" s="31">
        <v>181848</v>
      </c>
      <c r="D40" s="31">
        <v>212448</v>
      </c>
      <c r="E40" s="31">
        <v>22293</v>
      </c>
      <c r="F40" s="31">
        <v>117334</v>
      </c>
      <c r="G40" s="31">
        <v>6349</v>
      </c>
      <c r="H40" s="31">
        <v>20</v>
      </c>
      <c r="J40" s="31"/>
      <c r="K40" s="19"/>
      <c r="L40" s="31"/>
      <c r="M40" s="31"/>
      <c r="N40" s="31"/>
      <c r="O40" s="31"/>
      <c r="P40" s="31"/>
      <c r="Q40" s="31"/>
      <c r="R40" s="31"/>
    </row>
  </sheetData>
  <mergeCells count="17">
    <mergeCell ref="A7:A12"/>
    <mergeCell ref="B7:D7"/>
    <mergeCell ref="E7:F7"/>
    <mergeCell ref="G7:G10"/>
    <mergeCell ref="H11:H12"/>
    <mergeCell ref="E10:F10"/>
    <mergeCell ref="B11:C11"/>
    <mergeCell ref="D11:D12"/>
    <mergeCell ref="E11:E12"/>
    <mergeCell ref="F11:F12"/>
    <mergeCell ref="H7:H10"/>
    <mergeCell ref="B8:C8"/>
    <mergeCell ref="D8:D9"/>
    <mergeCell ref="E8:E9"/>
    <mergeCell ref="F8:F9"/>
    <mergeCell ref="B10:D10"/>
    <mergeCell ref="G11:G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7E337-AA7D-402A-AEDD-3B99523F8620}">
  <dimension ref="A1:R949"/>
  <sheetViews>
    <sheetView workbookViewId="0"/>
  </sheetViews>
  <sheetFormatPr defaultColWidth="8.88671875" defaultRowHeight="13.2" x14ac:dyDescent="0.3"/>
  <cols>
    <col min="1" max="1" width="4.33203125" style="2" customWidth="1"/>
    <col min="2" max="2" width="109.33203125" style="2" customWidth="1"/>
    <col min="3" max="3" width="29.5546875" style="2" customWidth="1"/>
    <col min="4" max="4" width="9.33203125" style="2" customWidth="1"/>
    <col min="5" max="5" width="11" style="2" customWidth="1"/>
    <col min="6" max="6" width="15.44140625" style="2" customWidth="1"/>
    <col min="7" max="10" width="8.88671875" style="2"/>
    <col min="11" max="11" width="23" style="2" customWidth="1"/>
    <col min="12" max="12" width="8.88671875" style="2" customWidth="1"/>
    <col min="13" max="16384" width="8.88671875" style="2"/>
  </cols>
  <sheetData>
    <row r="1" spans="1:15" ht="15" customHeight="1" x14ac:dyDescent="0.3">
      <c r="A1" s="1" t="s">
        <v>29</v>
      </c>
      <c r="B1" s="1"/>
      <c r="C1" s="1"/>
      <c r="D1" s="1"/>
      <c r="E1" s="1"/>
      <c r="F1" s="1"/>
    </row>
    <row r="2" spans="1:15" ht="15" customHeight="1" x14ac:dyDescent="0.3">
      <c r="A2" s="3" t="s">
        <v>30</v>
      </c>
      <c r="B2" s="3"/>
      <c r="C2" s="1"/>
      <c r="D2" s="1"/>
      <c r="E2" s="1"/>
      <c r="F2" s="1"/>
    </row>
    <row r="3" spans="1:15" ht="15" customHeight="1" x14ac:dyDescent="0.3">
      <c r="A3" s="35"/>
      <c r="B3" s="35"/>
      <c r="C3" s="1"/>
      <c r="D3" s="1"/>
      <c r="E3" s="1"/>
      <c r="F3" s="1"/>
    </row>
    <row r="4" spans="1:15" ht="15" customHeight="1" x14ac:dyDescent="0.3">
      <c r="A4" s="191" t="s">
        <v>733</v>
      </c>
      <c r="B4" s="191"/>
      <c r="C4" s="24"/>
      <c r="D4" s="24"/>
      <c r="E4" s="24"/>
      <c r="F4" s="24"/>
    </row>
    <row r="5" spans="1:15" ht="15" customHeight="1" x14ac:dyDescent="0.3">
      <c r="A5" s="192" t="s">
        <v>734</v>
      </c>
      <c r="B5" s="193"/>
      <c r="C5" s="24"/>
      <c r="D5" s="24"/>
      <c r="E5" s="24"/>
      <c r="F5" s="24"/>
    </row>
    <row r="6" spans="1:15" ht="15" customHeight="1" x14ac:dyDescent="0.3">
      <c r="A6" s="3"/>
      <c r="B6" s="37"/>
      <c r="C6" s="24"/>
      <c r="D6" s="24"/>
      <c r="E6" s="24"/>
      <c r="F6" s="24"/>
      <c r="G6" s="38"/>
    </row>
    <row r="7" spans="1:15" ht="76.5" customHeight="1" x14ac:dyDescent="0.3">
      <c r="A7" s="39"/>
      <c r="B7" s="194" t="s">
        <v>788</v>
      </c>
      <c r="C7" s="195"/>
      <c r="D7" s="40" t="s">
        <v>789</v>
      </c>
      <c r="E7" s="40" t="s">
        <v>790</v>
      </c>
      <c r="F7" s="40" t="s">
        <v>791</v>
      </c>
      <c r="G7" s="38"/>
      <c r="J7" s="31"/>
      <c r="K7" s="31"/>
      <c r="L7" s="31"/>
      <c r="M7" s="31"/>
      <c r="N7" s="31"/>
    </row>
    <row r="8" spans="1:15" ht="20.100000000000001" customHeight="1" x14ac:dyDescent="0.3">
      <c r="A8" s="41"/>
      <c r="B8" s="42" t="s">
        <v>792</v>
      </c>
      <c r="C8" s="41"/>
      <c r="D8" s="43">
        <f>D9+D53+D93+D98+D110+D119+D130+D141+D145++D168+D184+D203+D206+D218+D242+D253+D261+D275+D280+D300+D310</f>
        <v>10344728</v>
      </c>
      <c r="E8" s="43">
        <f>E9+E53+E93+E98+E110+E119+E130+E141+E145++E168+E184+E203+E206+E218+E242+E253+E261+E275+E280+E300+E310</f>
        <v>99.999999999999986</v>
      </c>
      <c r="F8" s="43">
        <f>F9+F53+F93+F98+F110+F119+F130+F141+F145++F168+F184+F203+F206+F218+F242+F253+F261+F275+F280+F300+F310</f>
        <v>1950.4200000000003</v>
      </c>
      <c r="G8" s="38"/>
      <c r="J8" s="31"/>
      <c r="K8" s="31"/>
      <c r="L8" s="31"/>
      <c r="M8" s="31"/>
      <c r="N8" s="31"/>
    </row>
    <row r="9" spans="1:15" ht="15" customHeight="1" x14ac:dyDescent="0.3">
      <c r="A9" s="44" t="s">
        <v>113</v>
      </c>
      <c r="B9" s="45" t="s">
        <v>793</v>
      </c>
      <c r="C9" s="46" t="s">
        <v>114</v>
      </c>
      <c r="D9" s="47">
        <f>SUM(D10:D52)</f>
        <v>238740</v>
      </c>
      <c r="E9" s="47">
        <f>SUM(E10:E52)</f>
        <v>2.3299999999999996</v>
      </c>
      <c r="F9" s="47">
        <f>SUM(F10:F52)</f>
        <v>45.41</v>
      </c>
      <c r="G9" s="38"/>
      <c r="I9" s="31"/>
      <c r="J9" s="31"/>
      <c r="K9" s="31"/>
      <c r="L9" s="31"/>
      <c r="M9" s="31"/>
      <c r="N9" s="31"/>
      <c r="O9" s="31"/>
    </row>
    <row r="10" spans="1:15" ht="15" customHeight="1" x14ac:dyDescent="0.3">
      <c r="A10" s="48">
        <v>3</v>
      </c>
      <c r="B10" s="49" t="s">
        <v>115</v>
      </c>
      <c r="C10" s="49" t="s">
        <v>116</v>
      </c>
      <c r="D10" s="31">
        <v>7</v>
      </c>
      <c r="E10" s="31">
        <v>0</v>
      </c>
      <c r="F10" s="2">
        <v>0</v>
      </c>
      <c r="G10" s="38"/>
      <c r="J10" s="31"/>
      <c r="K10" s="31"/>
      <c r="L10" s="31"/>
      <c r="M10" s="31"/>
      <c r="N10" s="31"/>
      <c r="O10" s="31"/>
    </row>
    <row r="11" spans="1:15" ht="15" customHeight="1" x14ac:dyDescent="0.3">
      <c r="A11" s="38">
        <v>4</v>
      </c>
      <c r="B11" s="50" t="s">
        <v>117</v>
      </c>
      <c r="C11" s="16" t="s">
        <v>118</v>
      </c>
      <c r="D11" s="31">
        <v>20</v>
      </c>
      <c r="E11" s="31">
        <v>0</v>
      </c>
      <c r="F11" s="31">
        <v>0</v>
      </c>
      <c r="J11" s="31"/>
      <c r="K11" s="31"/>
      <c r="L11" s="31"/>
      <c r="M11" s="31"/>
      <c r="N11" s="31"/>
      <c r="O11" s="31"/>
    </row>
    <row r="12" spans="1:15" ht="15" customHeight="1" x14ac:dyDescent="0.3">
      <c r="A12" s="38">
        <v>5</v>
      </c>
      <c r="B12" s="50" t="s">
        <v>119</v>
      </c>
      <c r="C12" s="16" t="s">
        <v>120</v>
      </c>
      <c r="D12" s="31">
        <v>42780</v>
      </c>
      <c r="E12" s="31">
        <v>0.41</v>
      </c>
      <c r="F12" s="31">
        <v>8.06</v>
      </c>
      <c r="J12" s="31"/>
      <c r="K12" s="31"/>
      <c r="L12" s="31"/>
      <c r="M12" s="31"/>
      <c r="N12" s="31"/>
      <c r="O12" s="31"/>
    </row>
    <row r="13" spans="1:15" ht="15" customHeight="1" x14ac:dyDescent="0.3">
      <c r="A13" s="38">
        <v>6</v>
      </c>
      <c r="B13" s="50" t="s">
        <v>121</v>
      </c>
      <c r="C13" s="16" t="s">
        <v>122</v>
      </c>
      <c r="D13" s="31">
        <v>26769</v>
      </c>
      <c r="E13" s="31">
        <v>0.26</v>
      </c>
      <c r="F13" s="31">
        <v>5.05</v>
      </c>
      <c r="J13" s="31"/>
      <c r="K13" s="31"/>
      <c r="L13" s="31"/>
      <c r="M13" s="31"/>
      <c r="N13" s="31"/>
      <c r="O13" s="31"/>
    </row>
    <row r="14" spans="1:15" ht="15" customHeight="1" x14ac:dyDescent="0.3">
      <c r="A14" s="38">
        <v>7</v>
      </c>
      <c r="B14" s="50" t="s">
        <v>123</v>
      </c>
      <c r="C14" s="16" t="s">
        <v>124</v>
      </c>
      <c r="D14" s="31">
        <v>600</v>
      </c>
      <c r="E14" s="31">
        <v>0.01</v>
      </c>
      <c r="F14" s="31">
        <v>0.11</v>
      </c>
      <c r="J14" s="31"/>
      <c r="K14" s="31"/>
      <c r="L14" s="31"/>
      <c r="M14" s="31"/>
      <c r="N14" s="31"/>
      <c r="O14" s="31"/>
    </row>
    <row r="15" spans="1:15" ht="15" customHeight="1" x14ac:dyDescent="0.3">
      <c r="A15" s="38">
        <v>8</v>
      </c>
      <c r="B15" s="50" t="s">
        <v>125</v>
      </c>
      <c r="C15" s="16" t="s">
        <v>126</v>
      </c>
      <c r="D15" s="31">
        <v>83</v>
      </c>
      <c r="E15" s="31">
        <v>0</v>
      </c>
      <c r="F15" s="31">
        <v>0.02</v>
      </c>
      <c r="J15" s="31"/>
      <c r="K15" s="31"/>
      <c r="L15" s="31"/>
      <c r="M15" s="31"/>
      <c r="N15" s="31"/>
      <c r="O15" s="31"/>
    </row>
    <row r="16" spans="1:15" ht="15" customHeight="1" x14ac:dyDescent="0.3">
      <c r="A16" s="38">
        <v>10</v>
      </c>
      <c r="B16" s="50" t="s">
        <v>127</v>
      </c>
      <c r="C16" s="16" t="s">
        <v>128</v>
      </c>
      <c r="D16" s="38">
        <v>6</v>
      </c>
      <c r="E16" s="38">
        <v>0</v>
      </c>
      <c r="F16" s="38">
        <v>0</v>
      </c>
      <c r="J16" s="31"/>
      <c r="K16" s="31"/>
      <c r="L16" s="31"/>
      <c r="M16" s="31"/>
      <c r="N16" s="31"/>
      <c r="O16" s="31"/>
    </row>
    <row r="17" spans="1:15" ht="15" customHeight="1" x14ac:dyDescent="0.3">
      <c r="A17" s="38">
        <v>13</v>
      </c>
      <c r="B17" s="2" t="s">
        <v>129</v>
      </c>
      <c r="C17" s="16" t="s">
        <v>130</v>
      </c>
      <c r="D17" s="38">
        <v>3</v>
      </c>
      <c r="E17" s="38">
        <v>0</v>
      </c>
      <c r="F17" s="38">
        <v>0</v>
      </c>
      <c r="J17" s="31"/>
      <c r="K17" s="31"/>
      <c r="L17" s="31"/>
      <c r="M17" s="31"/>
      <c r="N17" s="31"/>
      <c r="O17" s="31"/>
    </row>
    <row r="18" spans="1:15" ht="15" customHeight="1" x14ac:dyDescent="0.3">
      <c r="A18" s="38">
        <v>15</v>
      </c>
      <c r="B18" s="2" t="s">
        <v>131</v>
      </c>
      <c r="C18" s="16" t="s">
        <v>132</v>
      </c>
      <c r="D18" s="38">
        <v>174</v>
      </c>
      <c r="E18" s="38">
        <v>0</v>
      </c>
      <c r="F18" s="38">
        <v>0.03</v>
      </c>
      <c r="J18" s="31"/>
      <c r="K18" s="31"/>
      <c r="L18" s="31"/>
      <c r="M18" s="31"/>
      <c r="N18" s="31"/>
      <c r="O18" s="31"/>
    </row>
    <row r="19" spans="1:15" ht="15" customHeight="1" x14ac:dyDescent="0.3">
      <c r="A19" s="38">
        <v>16</v>
      </c>
      <c r="B19" s="50" t="s">
        <v>133</v>
      </c>
      <c r="C19" s="16" t="s">
        <v>134</v>
      </c>
      <c r="D19" s="38">
        <v>13</v>
      </c>
      <c r="E19" s="38">
        <v>0</v>
      </c>
      <c r="F19" s="38">
        <v>0</v>
      </c>
      <c r="J19" s="31"/>
      <c r="K19" s="31"/>
      <c r="L19" s="31"/>
      <c r="M19" s="31"/>
      <c r="N19" s="31"/>
      <c r="O19" s="31"/>
    </row>
    <row r="20" spans="1:15" ht="15" customHeight="1" x14ac:dyDescent="0.3">
      <c r="A20" s="38">
        <v>17</v>
      </c>
      <c r="B20" s="50" t="s">
        <v>135</v>
      </c>
      <c r="C20" s="16" t="s">
        <v>136</v>
      </c>
      <c r="D20" s="38">
        <v>704</v>
      </c>
      <c r="E20" s="38">
        <v>0.01</v>
      </c>
      <c r="F20" s="38">
        <v>0.13</v>
      </c>
      <c r="J20" s="31"/>
      <c r="K20" s="31"/>
      <c r="L20" s="31"/>
      <c r="M20" s="31"/>
      <c r="N20" s="31"/>
      <c r="O20" s="31"/>
    </row>
    <row r="21" spans="1:15" ht="15" customHeight="1" x14ac:dyDescent="0.3">
      <c r="A21" s="38">
        <v>18</v>
      </c>
      <c r="B21" s="50" t="s">
        <v>137</v>
      </c>
      <c r="C21" s="16" t="s">
        <v>138</v>
      </c>
      <c r="D21" s="38">
        <v>9735</v>
      </c>
      <c r="E21" s="38">
        <v>0.09</v>
      </c>
      <c r="F21" s="38">
        <v>1.84</v>
      </c>
      <c r="J21" s="31"/>
      <c r="K21" s="31"/>
      <c r="L21" s="31"/>
      <c r="M21" s="31"/>
      <c r="N21" s="31"/>
      <c r="O21" s="31"/>
    </row>
    <row r="22" spans="1:15" ht="15" customHeight="1" x14ac:dyDescent="0.3">
      <c r="A22" s="38">
        <v>19</v>
      </c>
      <c r="B22" s="2" t="s">
        <v>139</v>
      </c>
      <c r="C22" s="16" t="s">
        <v>140</v>
      </c>
      <c r="D22" s="38">
        <v>2</v>
      </c>
      <c r="E22" s="38">
        <v>0</v>
      </c>
      <c r="F22" s="38">
        <v>0</v>
      </c>
      <c r="J22" s="31"/>
      <c r="K22" s="31"/>
      <c r="L22" s="31"/>
      <c r="M22" s="31"/>
      <c r="N22" s="31"/>
      <c r="O22" s="31"/>
    </row>
    <row r="23" spans="1:15" ht="15" customHeight="1" x14ac:dyDescent="0.3">
      <c r="A23" s="38">
        <v>20</v>
      </c>
      <c r="B23" s="50" t="s">
        <v>141</v>
      </c>
      <c r="C23" s="16" t="s">
        <v>142</v>
      </c>
      <c r="D23" s="38">
        <v>43</v>
      </c>
      <c r="E23" s="38">
        <v>0</v>
      </c>
      <c r="F23" s="38">
        <v>0.01</v>
      </c>
      <c r="J23" s="31"/>
      <c r="K23" s="31"/>
      <c r="L23" s="31"/>
      <c r="M23" s="31"/>
      <c r="N23" s="31"/>
      <c r="O23" s="31"/>
    </row>
    <row r="24" spans="1:15" ht="15" customHeight="1" x14ac:dyDescent="0.3">
      <c r="A24" s="38">
        <v>21</v>
      </c>
      <c r="B24" s="50" t="s">
        <v>143</v>
      </c>
      <c r="C24" s="16" t="s">
        <v>144</v>
      </c>
      <c r="D24" s="38">
        <v>54</v>
      </c>
      <c r="E24" s="38">
        <v>0</v>
      </c>
      <c r="F24" s="38">
        <v>0.01</v>
      </c>
      <c r="J24" s="31"/>
      <c r="K24" s="31"/>
      <c r="L24" s="31"/>
      <c r="M24" s="31"/>
      <c r="N24" s="31"/>
      <c r="O24" s="31"/>
    </row>
    <row r="25" spans="1:15" ht="15" customHeight="1" x14ac:dyDescent="0.3">
      <c r="A25" s="38">
        <v>22</v>
      </c>
      <c r="B25" s="50" t="s">
        <v>145</v>
      </c>
      <c r="C25" s="16" t="s">
        <v>146</v>
      </c>
      <c r="D25" s="38">
        <v>32</v>
      </c>
      <c r="E25" s="38">
        <v>0</v>
      </c>
      <c r="F25" s="38">
        <v>0.01</v>
      </c>
      <c r="J25" s="31"/>
      <c r="K25" s="31"/>
      <c r="L25" s="31"/>
      <c r="M25" s="31"/>
      <c r="N25" s="31"/>
      <c r="O25" s="31"/>
    </row>
    <row r="26" spans="1:15" ht="15" customHeight="1" x14ac:dyDescent="0.3">
      <c r="A26" s="38">
        <v>23</v>
      </c>
      <c r="B26" s="50" t="s">
        <v>147</v>
      </c>
      <c r="C26" s="16" t="s">
        <v>148</v>
      </c>
      <c r="D26" s="38">
        <v>87</v>
      </c>
      <c r="E26" s="38">
        <v>0</v>
      </c>
      <c r="F26" s="38">
        <v>0.02</v>
      </c>
      <c r="J26" s="31"/>
      <c r="K26" s="31"/>
      <c r="L26" s="31"/>
      <c r="M26" s="31"/>
      <c r="N26" s="31"/>
      <c r="O26" s="31"/>
    </row>
    <row r="27" spans="1:15" ht="15" customHeight="1" x14ac:dyDescent="0.3">
      <c r="A27" s="38">
        <v>24</v>
      </c>
      <c r="B27" s="50" t="s">
        <v>149</v>
      </c>
      <c r="C27" s="16" t="s">
        <v>150</v>
      </c>
      <c r="D27" s="38">
        <v>696</v>
      </c>
      <c r="E27" s="38">
        <v>0.01</v>
      </c>
      <c r="F27" s="38">
        <v>0.13</v>
      </c>
      <c r="J27" s="31"/>
      <c r="K27" s="31"/>
      <c r="L27" s="31"/>
      <c r="M27" s="31"/>
      <c r="N27" s="31"/>
      <c r="O27" s="31"/>
    </row>
    <row r="28" spans="1:15" ht="15" customHeight="1" x14ac:dyDescent="0.3">
      <c r="A28" s="38">
        <v>25</v>
      </c>
      <c r="B28" s="50" t="s">
        <v>151</v>
      </c>
      <c r="C28" s="16" t="s">
        <v>152</v>
      </c>
      <c r="D28" s="38">
        <v>71</v>
      </c>
      <c r="E28" s="38">
        <v>0</v>
      </c>
      <c r="F28" s="38">
        <v>0.01</v>
      </c>
      <c r="J28" s="31"/>
      <c r="K28" s="31"/>
      <c r="L28" s="31"/>
      <c r="M28" s="31"/>
      <c r="N28" s="31"/>
      <c r="O28" s="31"/>
    </row>
    <row r="29" spans="1:15" ht="15" customHeight="1" x14ac:dyDescent="0.3">
      <c r="A29" s="38">
        <v>28</v>
      </c>
      <c r="B29" s="50" t="s">
        <v>153</v>
      </c>
      <c r="C29" s="16" t="s">
        <v>154</v>
      </c>
      <c r="D29" s="38">
        <v>2</v>
      </c>
      <c r="E29" s="38">
        <v>0</v>
      </c>
      <c r="F29" s="38">
        <v>0</v>
      </c>
      <c r="J29" s="31"/>
      <c r="K29" s="31"/>
      <c r="L29" s="31"/>
      <c r="M29" s="31"/>
      <c r="N29" s="31"/>
      <c r="O29" s="31"/>
    </row>
    <row r="30" spans="1:15" ht="15" customHeight="1" x14ac:dyDescent="0.3">
      <c r="A30" s="38">
        <v>30</v>
      </c>
      <c r="B30" s="50" t="s">
        <v>155</v>
      </c>
      <c r="C30" s="16" t="s">
        <v>156</v>
      </c>
      <c r="D30" s="38">
        <v>62</v>
      </c>
      <c r="E30" s="38">
        <v>0</v>
      </c>
      <c r="F30" s="38">
        <v>0.01</v>
      </c>
      <c r="J30" s="31"/>
      <c r="K30" s="31"/>
      <c r="L30" s="31"/>
      <c r="M30" s="31"/>
      <c r="N30" s="31"/>
      <c r="O30" s="31"/>
    </row>
    <row r="31" spans="1:15" ht="15" customHeight="1" x14ac:dyDescent="0.3">
      <c r="A31" s="38">
        <v>32</v>
      </c>
      <c r="B31" s="51" t="s">
        <v>157</v>
      </c>
      <c r="C31" s="16" t="s">
        <v>158</v>
      </c>
      <c r="D31" s="38">
        <v>109</v>
      </c>
      <c r="E31" s="38">
        <v>0</v>
      </c>
      <c r="F31" s="38">
        <v>0.02</v>
      </c>
      <c r="J31" s="31"/>
      <c r="K31" s="31"/>
      <c r="L31" s="31"/>
      <c r="M31" s="31"/>
      <c r="N31" s="31"/>
      <c r="O31" s="31"/>
    </row>
    <row r="32" spans="1:15" ht="15" customHeight="1" x14ac:dyDescent="0.3">
      <c r="A32" s="38">
        <v>33</v>
      </c>
      <c r="B32" s="50" t="s">
        <v>159</v>
      </c>
      <c r="C32" s="16" t="s">
        <v>160</v>
      </c>
      <c r="D32" s="38">
        <v>4126</v>
      </c>
      <c r="E32" s="38">
        <v>0.04</v>
      </c>
      <c r="F32" s="38">
        <v>0.78</v>
      </c>
      <c r="J32" s="31"/>
      <c r="K32" s="31"/>
      <c r="L32" s="31"/>
      <c r="M32" s="31"/>
      <c r="N32" s="31"/>
      <c r="O32" s="31"/>
    </row>
    <row r="33" spans="1:15" ht="15" customHeight="1" x14ac:dyDescent="0.3">
      <c r="A33" s="38">
        <v>34</v>
      </c>
      <c r="B33" s="50" t="s">
        <v>161</v>
      </c>
      <c r="C33" s="16" t="s">
        <v>162</v>
      </c>
      <c r="D33" s="38">
        <v>17263</v>
      </c>
      <c r="E33" s="38">
        <v>0.17</v>
      </c>
      <c r="F33" s="38">
        <v>3.25</v>
      </c>
      <c r="J33" s="31"/>
      <c r="K33" s="31"/>
      <c r="L33" s="31"/>
      <c r="M33" s="31"/>
      <c r="N33" s="31"/>
      <c r="O33" s="31"/>
    </row>
    <row r="34" spans="1:15" ht="15" customHeight="1" x14ac:dyDescent="0.3">
      <c r="A34" s="38">
        <v>35</v>
      </c>
      <c r="B34" s="50" t="s">
        <v>163</v>
      </c>
      <c r="C34" s="16" t="s">
        <v>164</v>
      </c>
      <c r="D34" s="38">
        <v>64</v>
      </c>
      <c r="E34" s="38">
        <v>0</v>
      </c>
      <c r="F34" s="38">
        <v>0.01</v>
      </c>
      <c r="J34" s="31"/>
      <c r="K34" s="31"/>
      <c r="L34" s="31"/>
      <c r="M34" s="31"/>
      <c r="N34" s="31"/>
      <c r="O34" s="31"/>
    </row>
    <row r="35" spans="1:15" ht="15" customHeight="1" x14ac:dyDescent="0.3">
      <c r="A35" s="38">
        <v>36</v>
      </c>
      <c r="B35" s="50" t="s">
        <v>165</v>
      </c>
      <c r="C35" s="16" t="s">
        <v>166</v>
      </c>
      <c r="D35" s="38">
        <v>13</v>
      </c>
      <c r="E35" s="38">
        <v>0</v>
      </c>
      <c r="F35" s="38">
        <v>0</v>
      </c>
      <c r="J35" s="31"/>
      <c r="K35" s="31"/>
      <c r="L35" s="31"/>
      <c r="M35" s="31"/>
      <c r="N35" s="31"/>
      <c r="O35" s="31"/>
    </row>
    <row r="36" spans="1:15" ht="15" customHeight="1" x14ac:dyDescent="0.3">
      <c r="A36" s="38">
        <v>37</v>
      </c>
      <c r="B36" s="50" t="s">
        <v>167</v>
      </c>
      <c r="C36" s="16" t="s">
        <v>168</v>
      </c>
      <c r="D36" s="38">
        <v>235</v>
      </c>
      <c r="E36" s="38">
        <v>0</v>
      </c>
      <c r="F36" s="38">
        <v>0.04</v>
      </c>
      <c r="J36" s="31"/>
      <c r="K36" s="31"/>
      <c r="L36" s="31"/>
      <c r="M36" s="31"/>
      <c r="N36" s="31"/>
      <c r="O36" s="31"/>
    </row>
    <row r="37" spans="1:15" ht="15" customHeight="1" x14ac:dyDescent="0.3">
      <c r="A37" s="38">
        <v>38</v>
      </c>
      <c r="B37" s="50" t="s">
        <v>169</v>
      </c>
      <c r="C37" s="16" t="s">
        <v>170</v>
      </c>
      <c r="D37" s="38">
        <v>2833</v>
      </c>
      <c r="E37" s="38">
        <v>0.03</v>
      </c>
      <c r="F37" s="38">
        <v>0.53</v>
      </c>
      <c r="J37" s="31"/>
      <c r="K37" s="31"/>
      <c r="L37" s="31"/>
      <c r="M37" s="31"/>
      <c r="N37" s="31"/>
      <c r="O37" s="31"/>
    </row>
    <row r="38" spans="1:15" ht="15" customHeight="1" x14ac:dyDescent="0.3">
      <c r="A38" s="38">
        <v>39</v>
      </c>
      <c r="B38" s="50" t="s">
        <v>171</v>
      </c>
      <c r="C38" s="16" t="s">
        <v>172</v>
      </c>
      <c r="D38" s="38">
        <v>301</v>
      </c>
      <c r="E38" s="38">
        <v>0</v>
      </c>
      <c r="F38" s="38">
        <v>0.06</v>
      </c>
      <c r="J38" s="31"/>
      <c r="K38" s="31"/>
      <c r="L38" s="31"/>
      <c r="M38" s="31"/>
      <c r="N38" s="31"/>
      <c r="O38" s="31"/>
    </row>
    <row r="39" spans="1:15" ht="15" customHeight="1" x14ac:dyDescent="0.3">
      <c r="A39" s="38">
        <v>40</v>
      </c>
      <c r="B39" s="50" t="s">
        <v>173</v>
      </c>
      <c r="C39" s="16" t="s">
        <v>174</v>
      </c>
      <c r="D39" s="38">
        <v>111</v>
      </c>
      <c r="E39" s="38">
        <v>0</v>
      </c>
      <c r="F39" s="38">
        <v>0.02</v>
      </c>
      <c r="J39" s="31"/>
      <c r="K39" s="31"/>
      <c r="L39" s="31"/>
      <c r="M39" s="31"/>
      <c r="N39" s="31"/>
      <c r="O39" s="31"/>
    </row>
    <row r="40" spans="1:15" ht="15" customHeight="1" x14ac:dyDescent="0.3">
      <c r="A40" s="38">
        <v>41</v>
      </c>
      <c r="B40" s="50" t="s">
        <v>175</v>
      </c>
      <c r="C40" s="16" t="s">
        <v>176</v>
      </c>
      <c r="D40" s="38">
        <v>101100</v>
      </c>
      <c r="E40" s="38">
        <v>0.98</v>
      </c>
      <c r="F40" s="38">
        <v>19.059999999999999</v>
      </c>
      <c r="J40" s="31"/>
      <c r="K40" s="31"/>
      <c r="L40" s="31"/>
      <c r="M40" s="31"/>
      <c r="N40" s="31"/>
      <c r="O40" s="31"/>
    </row>
    <row r="41" spans="1:15" ht="15" customHeight="1" x14ac:dyDescent="0.3">
      <c r="A41" s="38">
        <v>42</v>
      </c>
      <c r="B41" s="50" t="s">
        <v>177</v>
      </c>
      <c r="C41" s="16" t="s">
        <v>178</v>
      </c>
      <c r="D41" s="38">
        <v>22514</v>
      </c>
      <c r="E41" s="38">
        <v>0.22</v>
      </c>
      <c r="F41" s="38">
        <v>4.24</v>
      </c>
      <c r="J41" s="31"/>
      <c r="K41" s="31"/>
      <c r="L41" s="31"/>
      <c r="M41" s="31"/>
      <c r="N41" s="31"/>
      <c r="O41" s="31"/>
    </row>
    <row r="42" spans="1:15" ht="15" customHeight="1" x14ac:dyDescent="0.3">
      <c r="A42" s="38">
        <v>43</v>
      </c>
      <c r="B42" s="50" t="s">
        <v>179</v>
      </c>
      <c r="C42" s="16" t="s">
        <v>180</v>
      </c>
      <c r="D42" s="38">
        <v>10</v>
      </c>
      <c r="E42" s="38">
        <v>0</v>
      </c>
      <c r="F42" s="38">
        <v>0</v>
      </c>
      <c r="J42" s="31"/>
      <c r="K42" s="31"/>
      <c r="L42" s="31"/>
      <c r="M42" s="31"/>
      <c r="N42" s="31"/>
      <c r="O42" s="31"/>
    </row>
    <row r="43" spans="1:15" ht="15" customHeight="1" x14ac:dyDescent="0.3">
      <c r="A43" s="38">
        <v>44</v>
      </c>
      <c r="B43" s="50" t="s">
        <v>181</v>
      </c>
      <c r="C43" s="16" t="s">
        <v>182</v>
      </c>
      <c r="D43" s="38">
        <v>4</v>
      </c>
      <c r="E43" s="38">
        <v>0</v>
      </c>
      <c r="F43" s="38">
        <v>0</v>
      </c>
      <c r="J43" s="31"/>
      <c r="K43" s="31"/>
      <c r="L43" s="31"/>
      <c r="M43" s="31"/>
      <c r="N43" s="31"/>
      <c r="O43" s="31"/>
    </row>
    <row r="44" spans="1:15" ht="15" customHeight="1" x14ac:dyDescent="0.3">
      <c r="A44" s="38">
        <v>45</v>
      </c>
      <c r="B44" s="50" t="s">
        <v>183</v>
      </c>
      <c r="C44" s="16" t="s">
        <v>184</v>
      </c>
      <c r="D44" s="38">
        <v>2</v>
      </c>
      <c r="E44" s="38">
        <v>0</v>
      </c>
      <c r="F44" s="38">
        <v>0</v>
      </c>
      <c r="J44" s="31"/>
      <c r="K44" s="31"/>
      <c r="L44" s="31"/>
      <c r="M44" s="31"/>
      <c r="N44" s="31"/>
      <c r="O44" s="31"/>
    </row>
    <row r="45" spans="1:15" ht="15" customHeight="1" x14ac:dyDescent="0.3">
      <c r="A45" s="38">
        <v>47</v>
      </c>
      <c r="B45" s="50" t="s">
        <v>185</v>
      </c>
      <c r="C45" s="16" t="s">
        <v>186</v>
      </c>
      <c r="D45" s="38">
        <v>3</v>
      </c>
      <c r="E45" s="38">
        <v>0</v>
      </c>
      <c r="F45" s="38">
        <v>0</v>
      </c>
      <c r="J45" s="31"/>
      <c r="K45" s="31"/>
      <c r="L45" s="31"/>
      <c r="M45" s="31"/>
      <c r="N45" s="31"/>
      <c r="O45" s="31"/>
    </row>
    <row r="46" spans="1:15" ht="15" customHeight="1" x14ac:dyDescent="0.3">
      <c r="A46" s="38">
        <v>48</v>
      </c>
      <c r="B46" s="50" t="s">
        <v>187</v>
      </c>
      <c r="C46" s="16" t="s">
        <v>188</v>
      </c>
      <c r="D46" s="38">
        <v>411</v>
      </c>
      <c r="E46" s="38">
        <v>0</v>
      </c>
      <c r="F46" s="38">
        <v>0.08</v>
      </c>
      <c r="J46" s="31"/>
      <c r="K46" s="31"/>
      <c r="L46" s="31"/>
      <c r="M46" s="31"/>
      <c r="N46" s="31"/>
      <c r="O46" s="31"/>
    </row>
    <row r="47" spans="1:15" ht="15" customHeight="1" x14ac:dyDescent="0.3">
      <c r="A47" s="38">
        <v>51</v>
      </c>
      <c r="B47" s="2" t="s">
        <v>189</v>
      </c>
      <c r="C47" s="16" t="s">
        <v>190</v>
      </c>
      <c r="D47" s="38">
        <v>1</v>
      </c>
      <c r="E47" s="38">
        <v>0</v>
      </c>
      <c r="F47" s="38">
        <v>0</v>
      </c>
      <c r="J47" s="31"/>
      <c r="K47" s="31"/>
      <c r="L47" s="31"/>
      <c r="M47" s="31"/>
      <c r="N47" s="31"/>
      <c r="O47" s="31"/>
    </row>
    <row r="48" spans="1:15" ht="15" customHeight="1" x14ac:dyDescent="0.3">
      <c r="A48" s="38">
        <v>52</v>
      </c>
      <c r="B48" s="50" t="s">
        <v>191</v>
      </c>
      <c r="C48" s="16" t="s">
        <v>192</v>
      </c>
      <c r="D48" s="38">
        <v>1</v>
      </c>
      <c r="E48" s="38">
        <v>0</v>
      </c>
      <c r="F48" s="38">
        <v>0</v>
      </c>
      <c r="J48" s="31"/>
      <c r="K48" s="31"/>
      <c r="L48" s="31"/>
      <c r="M48" s="31"/>
      <c r="N48" s="31"/>
      <c r="O48" s="31"/>
    </row>
    <row r="49" spans="1:16" ht="15" customHeight="1" x14ac:dyDescent="0.3">
      <c r="A49" s="38">
        <v>53</v>
      </c>
      <c r="B49" s="50" t="s">
        <v>193</v>
      </c>
      <c r="C49" s="16" t="s">
        <v>194</v>
      </c>
      <c r="D49" s="38">
        <v>678</v>
      </c>
      <c r="E49" s="38">
        <v>0.01</v>
      </c>
      <c r="F49" s="38">
        <v>0.13</v>
      </c>
      <c r="J49" s="31"/>
      <c r="K49" s="31"/>
      <c r="L49" s="31"/>
      <c r="M49" s="31"/>
      <c r="N49" s="31"/>
      <c r="O49" s="31"/>
      <c r="P49" s="31"/>
    </row>
    <row r="50" spans="1:16" ht="15" customHeight="1" x14ac:dyDescent="0.3">
      <c r="A50" s="38">
        <v>54</v>
      </c>
      <c r="B50" s="50" t="s">
        <v>195</v>
      </c>
      <c r="C50" s="16" t="s">
        <v>196</v>
      </c>
      <c r="D50" s="38">
        <v>578</v>
      </c>
      <c r="E50" s="38">
        <v>0.01</v>
      </c>
      <c r="F50" s="38">
        <v>0.11</v>
      </c>
      <c r="J50" s="31"/>
      <c r="L50" s="31"/>
      <c r="M50" s="31"/>
      <c r="N50" s="31"/>
      <c r="O50" s="31"/>
      <c r="P50" s="31"/>
    </row>
    <row r="51" spans="1:16" ht="15" customHeight="1" x14ac:dyDescent="0.3">
      <c r="A51" s="38">
        <v>55</v>
      </c>
      <c r="B51" s="50" t="s">
        <v>197</v>
      </c>
      <c r="C51" s="16" t="s">
        <v>198</v>
      </c>
      <c r="D51" s="38">
        <v>12</v>
      </c>
      <c r="E51" s="38">
        <v>0</v>
      </c>
      <c r="F51" s="38">
        <v>0</v>
      </c>
      <c r="O51" s="31"/>
      <c r="P51" s="31"/>
    </row>
    <row r="52" spans="1:16" ht="15" customHeight="1" x14ac:dyDescent="0.3">
      <c r="A52" s="38">
        <v>57</v>
      </c>
      <c r="B52" s="50" t="s">
        <v>199</v>
      </c>
      <c r="C52" s="16" t="s">
        <v>200</v>
      </c>
      <c r="D52" s="38">
        <v>6428</v>
      </c>
      <c r="E52" s="38">
        <v>0.08</v>
      </c>
      <c r="F52" s="38">
        <v>1.64</v>
      </c>
      <c r="O52" s="31"/>
      <c r="P52" s="31"/>
    </row>
    <row r="53" spans="1:16" ht="15" customHeight="1" x14ac:dyDescent="0.3">
      <c r="A53" s="46" t="s">
        <v>201</v>
      </c>
      <c r="B53" s="45" t="s">
        <v>794</v>
      </c>
      <c r="C53" s="46" t="s">
        <v>202</v>
      </c>
      <c r="D53" s="47">
        <f>SUM(D54:D92)</f>
        <v>270584</v>
      </c>
      <c r="E53" s="47">
        <f t="shared" ref="E53:F53" si="0">SUM(E54:E92)</f>
        <v>2.6100000000000008</v>
      </c>
      <c r="F53" s="47">
        <f t="shared" si="0"/>
        <v>50.980000000000004</v>
      </c>
      <c r="P53" s="31"/>
    </row>
    <row r="54" spans="1:16" ht="15" customHeight="1" x14ac:dyDescent="0.3">
      <c r="A54" s="38">
        <v>58</v>
      </c>
      <c r="B54" s="50" t="s">
        <v>203</v>
      </c>
      <c r="C54" s="16" t="s">
        <v>204</v>
      </c>
      <c r="D54" s="38">
        <v>2434</v>
      </c>
      <c r="E54" s="38">
        <v>0.02</v>
      </c>
      <c r="F54" s="38">
        <v>0.46</v>
      </c>
      <c r="K54" s="31"/>
      <c r="L54" s="31"/>
      <c r="M54" s="31"/>
      <c r="N54" s="31"/>
      <c r="O54" s="31"/>
      <c r="P54" s="31"/>
    </row>
    <row r="55" spans="1:16" ht="15" customHeight="1" x14ac:dyDescent="0.3">
      <c r="A55" s="38">
        <v>59</v>
      </c>
      <c r="B55" s="50" t="s">
        <v>205</v>
      </c>
      <c r="C55" s="16" t="s">
        <v>206</v>
      </c>
      <c r="D55" s="38">
        <v>731</v>
      </c>
      <c r="E55" s="38">
        <v>0.01</v>
      </c>
      <c r="F55" s="38">
        <v>0.14000000000000001</v>
      </c>
      <c r="J55" s="31"/>
      <c r="K55" s="31"/>
      <c r="L55" s="31"/>
      <c r="M55" s="31"/>
      <c r="N55" s="31"/>
      <c r="O55" s="31"/>
      <c r="P55" s="31"/>
    </row>
    <row r="56" spans="1:16" ht="15" customHeight="1" x14ac:dyDescent="0.3">
      <c r="A56" s="38">
        <v>60</v>
      </c>
      <c r="B56" s="50" t="s">
        <v>207</v>
      </c>
      <c r="C56" s="16" t="s">
        <v>208</v>
      </c>
      <c r="D56" s="38">
        <v>2433</v>
      </c>
      <c r="E56" s="38">
        <v>0.02</v>
      </c>
      <c r="F56" s="38">
        <v>0.46</v>
      </c>
      <c r="K56" s="31"/>
      <c r="L56" s="31"/>
      <c r="M56" s="31"/>
      <c r="N56" s="31"/>
      <c r="O56" s="31"/>
      <c r="P56" s="31"/>
    </row>
    <row r="57" spans="1:16" ht="15" customHeight="1" x14ac:dyDescent="0.3">
      <c r="A57" s="38">
        <v>61</v>
      </c>
      <c r="B57" s="50" t="s">
        <v>209</v>
      </c>
      <c r="C57" s="16" t="s">
        <v>210</v>
      </c>
      <c r="D57" s="38">
        <v>9768</v>
      </c>
      <c r="E57" s="38">
        <v>0.09</v>
      </c>
      <c r="F57" s="38">
        <v>1.84</v>
      </c>
      <c r="K57" s="31"/>
      <c r="L57" s="31"/>
      <c r="M57" s="31"/>
      <c r="N57" s="31"/>
      <c r="O57" s="31"/>
      <c r="P57" s="31"/>
    </row>
    <row r="58" spans="1:16" ht="15" customHeight="1" x14ac:dyDescent="0.3">
      <c r="A58" s="38">
        <v>62</v>
      </c>
      <c r="B58" s="50" t="s">
        <v>211</v>
      </c>
      <c r="C58" s="16" t="s">
        <v>212</v>
      </c>
      <c r="D58" s="38">
        <v>9615</v>
      </c>
      <c r="E58" s="38">
        <v>0.09</v>
      </c>
      <c r="F58" s="38">
        <v>1.81</v>
      </c>
      <c r="K58" s="31"/>
      <c r="L58" s="31"/>
      <c r="M58" s="31"/>
      <c r="N58" s="31"/>
      <c r="O58" s="31"/>
      <c r="P58" s="31"/>
    </row>
    <row r="59" spans="1:16" ht="15" customHeight="1" x14ac:dyDescent="0.3">
      <c r="A59" s="38">
        <v>63</v>
      </c>
      <c r="B59" s="50" t="s">
        <v>213</v>
      </c>
      <c r="C59" s="16" t="s">
        <v>214</v>
      </c>
      <c r="D59" s="38">
        <v>1506</v>
      </c>
      <c r="E59" s="38">
        <v>0.01</v>
      </c>
      <c r="F59" s="38">
        <v>0.28000000000000003</v>
      </c>
      <c r="G59" s="38"/>
      <c r="K59" s="31"/>
      <c r="L59" s="31"/>
      <c r="M59" s="31"/>
      <c r="N59" s="31"/>
      <c r="O59" s="31"/>
      <c r="P59" s="31"/>
    </row>
    <row r="60" spans="1:16" ht="15" customHeight="1" x14ac:dyDescent="0.3">
      <c r="A60" s="38">
        <v>64</v>
      </c>
      <c r="B60" s="50" t="s">
        <v>215</v>
      </c>
      <c r="C60" s="16" t="s">
        <v>216</v>
      </c>
      <c r="D60" s="38">
        <v>2188</v>
      </c>
      <c r="E60" s="38">
        <v>0.02</v>
      </c>
      <c r="F60" s="38">
        <v>0.41</v>
      </c>
      <c r="G60" s="24"/>
      <c r="K60" s="31"/>
      <c r="L60" s="31"/>
      <c r="M60" s="31"/>
      <c r="N60" s="31"/>
      <c r="O60" s="31"/>
      <c r="P60" s="31"/>
    </row>
    <row r="61" spans="1:16" ht="15" customHeight="1" x14ac:dyDescent="0.3">
      <c r="A61" s="38">
        <v>65</v>
      </c>
      <c r="B61" s="50" t="s">
        <v>217</v>
      </c>
      <c r="C61" s="16" t="s">
        <v>218</v>
      </c>
      <c r="D61" s="38">
        <v>1238</v>
      </c>
      <c r="E61" s="38">
        <v>0.01</v>
      </c>
      <c r="F61" s="38">
        <v>0.23</v>
      </c>
      <c r="G61" s="24"/>
      <c r="K61" s="31"/>
      <c r="L61" s="31"/>
      <c r="M61" s="31"/>
      <c r="N61" s="31"/>
      <c r="O61" s="31"/>
      <c r="P61" s="31"/>
    </row>
    <row r="62" spans="1:16" ht="15" customHeight="1" x14ac:dyDescent="0.3">
      <c r="A62" s="38">
        <v>66</v>
      </c>
      <c r="B62" s="50" t="s">
        <v>219</v>
      </c>
      <c r="C62" s="16" t="s">
        <v>220</v>
      </c>
      <c r="D62" s="38">
        <v>2622</v>
      </c>
      <c r="E62" s="38">
        <v>0.03</v>
      </c>
      <c r="F62" s="38">
        <v>0.49</v>
      </c>
      <c r="G62" s="24"/>
      <c r="K62" s="31"/>
      <c r="L62" s="31"/>
      <c r="M62" s="31"/>
      <c r="N62" s="31"/>
      <c r="O62" s="31"/>
      <c r="P62" s="31"/>
    </row>
    <row r="63" spans="1:16" ht="15" customHeight="1" x14ac:dyDescent="0.3">
      <c r="A63" s="38">
        <v>67</v>
      </c>
      <c r="B63" s="50" t="s">
        <v>221</v>
      </c>
      <c r="C63" s="16" t="s">
        <v>222</v>
      </c>
      <c r="D63" s="38">
        <v>12406</v>
      </c>
      <c r="E63" s="38">
        <v>0.12</v>
      </c>
      <c r="F63" s="38">
        <v>2.34</v>
      </c>
      <c r="G63" s="24"/>
      <c r="K63" s="31"/>
      <c r="L63" s="31"/>
      <c r="M63" s="31"/>
      <c r="N63" s="31"/>
      <c r="O63" s="31"/>
      <c r="P63" s="31"/>
    </row>
    <row r="64" spans="1:16" ht="15" customHeight="1" x14ac:dyDescent="0.3">
      <c r="A64" s="38">
        <v>68</v>
      </c>
      <c r="B64" s="50" t="s">
        <v>223</v>
      </c>
      <c r="C64" s="16" t="s">
        <v>224</v>
      </c>
      <c r="D64" s="38">
        <v>773</v>
      </c>
      <c r="E64" s="38">
        <v>0.01</v>
      </c>
      <c r="F64" s="38">
        <v>0.15</v>
      </c>
      <c r="G64" s="24"/>
      <c r="K64" s="31"/>
      <c r="L64" s="31"/>
      <c r="M64" s="31"/>
      <c r="N64" s="31"/>
      <c r="O64" s="31"/>
      <c r="P64" s="31"/>
    </row>
    <row r="65" spans="1:16" ht="15" customHeight="1" x14ac:dyDescent="0.3">
      <c r="A65" s="38">
        <v>69</v>
      </c>
      <c r="B65" s="50" t="s">
        <v>225</v>
      </c>
      <c r="C65" s="16" t="s">
        <v>226</v>
      </c>
      <c r="D65" s="38">
        <v>706</v>
      </c>
      <c r="E65" s="38">
        <v>0.01</v>
      </c>
      <c r="F65" s="38">
        <v>0.13</v>
      </c>
      <c r="G65" s="24"/>
      <c r="K65" s="31"/>
      <c r="L65" s="31"/>
      <c r="M65" s="31"/>
      <c r="N65" s="31"/>
      <c r="O65" s="31"/>
      <c r="P65" s="31"/>
    </row>
    <row r="66" spans="1:16" ht="15" customHeight="1" x14ac:dyDescent="0.3">
      <c r="A66" s="38">
        <v>70</v>
      </c>
      <c r="B66" s="50" t="s">
        <v>227</v>
      </c>
      <c r="C66" s="16" t="s">
        <v>228</v>
      </c>
      <c r="D66" s="38">
        <v>3825</v>
      </c>
      <c r="E66" s="38">
        <v>0.04</v>
      </c>
      <c r="F66" s="38">
        <v>0.72</v>
      </c>
      <c r="G66" s="24"/>
      <c r="K66" s="31"/>
      <c r="L66" s="31"/>
      <c r="M66" s="31"/>
      <c r="N66" s="31"/>
      <c r="O66" s="31"/>
      <c r="P66" s="31"/>
    </row>
    <row r="67" spans="1:16" ht="15" customHeight="1" x14ac:dyDescent="0.3">
      <c r="A67" s="38">
        <v>71</v>
      </c>
      <c r="B67" s="50" t="s">
        <v>229</v>
      </c>
      <c r="C67" s="16" t="s">
        <v>230</v>
      </c>
      <c r="D67" s="38">
        <v>7595</v>
      </c>
      <c r="E67" s="38">
        <v>7.0000000000000007E-2</v>
      </c>
      <c r="F67" s="38">
        <v>1.43</v>
      </c>
      <c r="G67" s="24"/>
      <c r="K67" s="31"/>
      <c r="L67" s="31"/>
      <c r="M67" s="31"/>
      <c r="N67" s="31"/>
      <c r="O67" s="31"/>
      <c r="P67" s="31"/>
    </row>
    <row r="68" spans="1:16" ht="15" customHeight="1" x14ac:dyDescent="0.3">
      <c r="A68" s="38">
        <v>72</v>
      </c>
      <c r="B68" s="50" t="s">
        <v>231</v>
      </c>
      <c r="C68" s="16" t="s">
        <v>232</v>
      </c>
      <c r="D68" s="38">
        <v>1479</v>
      </c>
      <c r="E68" s="38">
        <v>0.01</v>
      </c>
      <c r="F68" s="38">
        <v>0.28000000000000003</v>
      </c>
      <c r="G68" s="24"/>
      <c r="K68" s="31"/>
      <c r="L68" s="31"/>
      <c r="M68" s="31"/>
      <c r="N68" s="31"/>
      <c r="O68" s="31"/>
      <c r="P68" s="31"/>
    </row>
    <row r="69" spans="1:16" ht="15" customHeight="1" x14ac:dyDescent="0.3">
      <c r="A69" s="38">
        <v>73</v>
      </c>
      <c r="B69" s="50" t="s">
        <v>233</v>
      </c>
      <c r="C69" s="16" t="s">
        <v>234</v>
      </c>
      <c r="D69" s="38">
        <v>32322</v>
      </c>
      <c r="E69" s="38">
        <v>0.31</v>
      </c>
      <c r="F69" s="38">
        <v>6.09</v>
      </c>
      <c r="G69" s="24"/>
      <c r="K69" s="31"/>
      <c r="L69" s="31"/>
      <c r="M69" s="31"/>
      <c r="N69" s="31"/>
      <c r="O69" s="31"/>
      <c r="P69" s="31"/>
    </row>
    <row r="70" spans="1:16" ht="15" customHeight="1" x14ac:dyDescent="0.3">
      <c r="A70" s="38">
        <v>74</v>
      </c>
      <c r="B70" s="50" t="s">
        <v>235</v>
      </c>
      <c r="C70" s="16" t="s">
        <v>236</v>
      </c>
      <c r="D70" s="38">
        <v>3121</v>
      </c>
      <c r="E70" s="38">
        <v>0.03</v>
      </c>
      <c r="F70" s="38">
        <v>0.59</v>
      </c>
      <c r="G70" s="24"/>
      <c r="K70" s="31"/>
      <c r="L70" s="31"/>
      <c r="M70" s="31"/>
      <c r="N70" s="31"/>
      <c r="O70" s="31"/>
      <c r="P70" s="31"/>
    </row>
    <row r="71" spans="1:16" ht="15" customHeight="1" x14ac:dyDescent="0.3">
      <c r="A71" s="38">
        <v>75</v>
      </c>
      <c r="B71" s="50" t="s">
        <v>237</v>
      </c>
      <c r="C71" s="16" t="s">
        <v>238</v>
      </c>
      <c r="D71" s="38">
        <v>2815</v>
      </c>
      <c r="E71" s="38">
        <v>0.03</v>
      </c>
      <c r="F71" s="38">
        <v>0.53</v>
      </c>
      <c r="G71" s="24"/>
      <c r="K71" s="31"/>
      <c r="L71" s="31"/>
      <c r="M71" s="31"/>
      <c r="N71" s="31"/>
      <c r="O71" s="31"/>
      <c r="P71" s="31"/>
    </row>
    <row r="72" spans="1:16" ht="15" customHeight="1" x14ac:dyDescent="0.3">
      <c r="A72" s="38">
        <v>76</v>
      </c>
      <c r="B72" s="50" t="s">
        <v>239</v>
      </c>
      <c r="C72" s="16" t="s">
        <v>240</v>
      </c>
      <c r="D72" s="38">
        <v>2618</v>
      </c>
      <c r="E72" s="38">
        <v>0.03</v>
      </c>
      <c r="F72" s="38">
        <v>0.49</v>
      </c>
      <c r="G72" s="24"/>
      <c r="K72" s="31"/>
      <c r="L72" s="31"/>
      <c r="M72" s="31"/>
      <c r="N72" s="31"/>
      <c r="O72" s="31"/>
      <c r="P72" s="31"/>
    </row>
    <row r="73" spans="1:16" ht="15" customHeight="1" x14ac:dyDescent="0.3">
      <c r="A73" s="38">
        <v>77</v>
      </c>
      <c r="B73" s="50" t="s">
        <v>241</v>
      </c>
      <c r="C73" s="16" t="s">
        <v>242</v>
      </c>
      <c r="D73" s="38">
        <v>11095</v>
      </c>
      <c r="E73" s="38">
        <v>0.11</v>
      </c>
      <c r="F73" s="38">
        <v>2.09</v>
      </c>
      <c r="G73" s="24"/>
      <c r="K73" s="31"/>
      <c r="L73" s="31"/>
      <c r="M73" s="31"/>
      <c r="N73" s="31"/>
      <c r="O73" s="31"/>
      <c r="P73" s="31"/>
    </row>
    <row r="74" spans="1:16" ht="15" customHeight="1" x14ac:dyDescent="0.3">
      <c r="A74" s="38">
        <v>78</v>
      </c>
      <c r="B74" s="50" t="s">
        <v>243</v>
      </c>
      <c r="C74" s="16" t="s">
        <v>244</v>
      </c>
      <c r="D74" s="38">
        <v>1955</v>
      </c>
      <c r="E74" s="38">
        <v>0.02</v>
      </c>
      <c r="F74" s="38">
        <v>0.37</v>
      </c>
      <c r="G74" s="24"/>
      <c r="K74" s="31"/>
      <c r="L74" s="31"/>
      <c r="M74" s="31"/>
      <c r="N74" s="31"/>
      <c r="O74" s="31"/>
      <c r="P74" s="31"/>
    </row>
    <row r="75" spans="1:16" ht="15" customHeight="1" x14ac:dyDescent="0.3">
      <c r="A75" s="38">
        <v>79</v>
      </c>
      <c r="B75" s="50" t="s">
        <v>245</v>
      </c>
      <c r="C75" s="16" t="s">
        <v>246</v>
      </c>
      <c r="D75" s="38">
        <v>7015</v>
      </c>
      <c r="E75" s="38">
        <v>7.0000000000000007E-2</v>
      </c>
      <c r="F75" s="38">
        <v>1.32</v>
      </c>
      <c r="G75" s="24"/>
      <c r="K75" s="31"/>
      <c r="L75" s="31"/>
      <c r="M75" s="31"/>
      <c r="N75" s="31"/>
      <c r="O75" s="31"/>
      <c r="P75" s="31"/>
    </row>
    <row r="76" spans="1:16" ht="15" customHeight="1" x14ac:dyDescent="0.3">
      <c r="A76" s="38">
        <v>80</v>
      </c>
      <c r="B76" s="50" t="s">
        <v>247</v>
      </c>
      <c r="C76" s="16" t="s">
        <v>248</v>
      </c>
      <c r="D76" s="38">
        <v>3986</v>
      </c>
      <c r="E76" s="38">
        <v>0.04</v>
      </c>
      <c r="F76" s="38">
        <v>0.75</v>
      </c>
      <c r="G76" s="24"/>
      <c r="K76" s="31"/>
      <c r="L76" s="31"/>
      <c r="M76" s="31"/>
      <c r="N76" s="31"/>
      <c r="O76" s="31"/>
      <c r="P76" s="31"/>
    </row>
    <row r="77" spans="1:16" ht="15" customHeight="1" x14ac:dyDescent="0.3">
      <c r="A77" s="38">
        <v>81</v>
      </c>
      <c r="B77" s="50" t="s">
        <v>249</v>
      </c>
      <c r="C77" s="16" t="s">
        <v>250</v>
      </c>
      <c r="D77" s="38">
        <v>452</v>
      </c>
      <c r="E77" s="38">
        <v>0</v>
      </c>
      <c r="F77" s="38">
        <v>0.09</v>
      </c>
      <c r="G77" s="24"/>
      <c r="K77" s="31"/>
      <c r="L77" s="31"/>
      <c r="M77" s="31"/>
      <c r="N77" s="31"/>
      <c r="O77" s="31"/>
      <c r="P77" s="31"/>
    </row>
    <row r="78" spans="1:16" ht="15" customHeight="1" x14ac:dyDescent="0.3">
      <c r="A78" s="38">
        <v>82</v>
      </c>
      <c r="B78" s="50" t="s">
        <v>251</v>
      </c>
      <c r="C78" s="16" t="s">
        <v>252</v>
      </c>
      <c r="D78" s="38">
        <v>1855</v>
      </c>
      <c r="E78" s="38">
        <v>0.02</v>
      </c>
      <c r="F78" s="38">
        <v>0.35</v>
      </c>
      <c r="G78" s="24"/>
      <c r="K78" s="31"/>
      <c r="L78" s="31"/>
      <c r="M78" s="31"/>
      <c r="N78" s="31"/>
      <c r="O78" s="31"/>
      <c r="P78" s="31"/>
    </row>
    <row r="79" spans="1:16" ht="15" customHeight="1" x14ac:dyDescent="0.3">
      <c r="A79" s="38">
        <v>83</v>
      </c>
      <c r="B79" s="50" t="s">
        <v>253</v>
      </c>
      <c r="C79" s="16" t="s">
        <v>254</v>
      </c>
      <c r="D79" s="38">
        <v>244</v>
      </c>
      <c r="E79" s="38">
        <v>0</v>
      </c>
      <c r="F79" s="38">
        <v>0.05</v>
      </c>
      <c r="G79" s="24"/>
      <c r="K79" s="31"/>
      <c r="L79" s="31"/>
      <c r="M79" s="31"/>
      <c r="N79" s="31"/>
      <c r="O79" s="31"/>
      <c r="P79" s="31"/>
    </row>
    <row r="80" spans="1:16" ht="15" customHeight="1" x14ac:dyDescent="0.3">
      <c r="A80" s="38">
        <v>84</v>
      </c>
      <c r="B80" s="50" t="s">
        <v>255</v>
      </c>
      <c r="C80" s="16" t="s">
        <v>256</v>
      </c>
      <c r="D80" s="38">
        <v>16935</v>
      </c>
      <c r="E80" s="38">
        <v>0.16</v>
      </c>
      <c r="F80" s="38">
        <v>3.19</v>
      </c>
      <c r="G80" s="24"/>
      <c r="K80" s="31"/>
      <c r="L80" s="31"/>
      <c r="M80" s="31"/>
      <c r="N80" s="31"/>
      <c r="O80" s="31"/>
      <c r="P80" s="31"/>
    </row>
    <row r="81" spans="1:17" ht="15" customHeight="1" x14ac:dyDescent="0.3">
      <c r="A81" s="38">
        <v>85</v>
      </c>
      <c r="B81" s="50" t="s">
        <v>257</v>
      </c>
      <c r="C81" s="16" t="s">
        <v>258</v>
      </c>
      <c r="D81" s="38">
        <v>1152</v>
      </c>
      <c r="E81" s="38">
        <v>0.01</v>
      </c>
      <c r="F81" s="38">
        <v>0.22</v>
      </c>
      <c r="G81" s="24"/>
      <c r="K81" s="31"/>
      <c r="L81" s="31"/>
      <c r="M81" s="31"/>
      <c r="N81" s="31"/>
      <c r="O81" s="31"/>
      <c r="P81" s="31"/>
    </row>
    <row r="82" spans="1:17" ht="15" customHeight="1" x14ac:dyDescent="0.3">
      <c r="A82" s="38">
        <v>86</v>
      </c>
      <c r="B82" s="50" t="s">
        <v>259</v>
      </c>
      <c r="C82" s="16" t="s">
        <v>260</v>
      </c>
      <c r="D82" s="38">
        <v>3888</v>
      </c>
      <c r="E82" s="38">
        <v>0.04</v>
      </c>
      <c r="F82" s="38">
        <v>0.73</v>
      </c>
      <c r="G82" s="24"/>
      <c r="K82" s="31"/>
      <c r="L82" s="31"/>
      <c r="M82" s="31"/>
      <c r="N82" s="31"/>
      <c r="O82" s="31"/>
      <c r="P82" s="31"/>
    </row>
    <row r="83" spans="1:17" ht="15" customHeight="1" x14ac:dyDescent="0.3">
      <c r="A83" s="38">
        <v>87</v>
      </c>
      <c r="B83" s="50" t="s">
        <v>261</v>
      </c>
      <c r="C83" s="16" t="s">
        <v>262</v>
      </c>
      <c r="D83" s="38">
        <v>3874</v>
      </c>
      <c r="E83" s="38">
        <v>0.04</v>
      </c>
      <c r="F83" s="38">
        <v>0.73</v>
      </c>
      <c r="G83" s="24"/>
      <c r="K83" s="31"/>
      <c r="L83" s="31"/>
      <c r="M83" s="31"/>
      <c r="N83" s="31"/>
      <c r="O83" s="31"/>
      <c r="P83" s="31"/>
    </row>
    <row r="84" spans="1:17" ht="15" customHeight="1" x14ac:dyDescent="0.3">
      <c r="A84" s="38">
        <v>88</v>
      </c>
      <c r="B84" s="50" t="s">
        <v>263</v>
      </c>
      <c r="C84" s="16" t="s">
        <v>264</v>
      </c>
      <c r="D84" s="38">
        <v>1985</v>
      </c>
      <c r="E84" s="38">
        <v>0.02</v>
      </c>
      <c r="F84" s="38">
        <v>0.37</v>
      </c>
      <c r="G84" s="24"/>
      <c r="K84" s="31"/>
      <c r="L84" s="31"/>
      <c r="M84" s="31"/>
      <c r="N84" s="31"/>
      <c r="O84" s="31"/>
      <c r="P84" s="31"/>
    </row>
    <row r="85" spans="1:17" ht="15" customHeight="1" x14ac:dyDescent="0.3">
      <c r="A85" s="38">
        <v>89</v>
      </c>
      <c r="B85" s="50" t="s">
        <v>265</v>
      </c>
      <c r="C85" s="16" t="s">
        <v>266</v>
      </c>
      <c r="D85" s="38">
        <v>223</v>
      </c>
      <c r="E85" s="38">
        <v>0</v>
      </c>
      <c r="F85" s="38">
        <v>0.04</v>
      </c>
      <c r="G85" s="24"/>
      <c r="K85" s="31"/>
      <c r="L85" s="31"/>
      <c r="M85" s="31"/>
      <c r="N85" s="31"/>
      <c r="O85" s="31"/>
      <c r="P85" s="31"/>
    </row>
    <row r="86" spans="1:17" ht="15" customHeight="1" x14ac:dyDescent="0.3">
      <c r="A86" s="38">
        <v>90</v>
      </c>
      <c r="B86" s="50" t="s">
        <v>267</v>
      </c>
      <c r="C86" s="16" t="s">
        <v>268</v>
      </c>
      <c r="D86" s="38">
        <v>39585</v>
      </c>
      <c r="E86" s="38">
        <v>0.38</v>
      </c>
      <c r="F86" s="38">
        <v>7.46</v>
      </c>
      <c r="G86" s="24"/>
      <c r="K86" s="31"/>
      <c r="L86" s="31"/>
      <c r="M86" s="31"/>
      <c r="N86" s="31"/>
      <c r="O86" s="31"/>
      <c r="P86" s="31"/>
    </row>
    <row r="87" spans="1:17" ht="15" customHeight="1" x14ac:dyDescent="0.3">
      <c r="A87" s="38">
        <v>91</v>
      </c>
      <c r="B87" s="50" t="s">
        <v>269</v>
      </c>
      <c r="C87" s="16" t="s">
        <v>270</v>
      </c>
      <c r="D87" s="38">
        <v>3949</v>
      </c>
      <c r="E87" s="38">
        <v>0.04</v>
      </c>
      <c r="F87" s="38">
        <v>0.74</v>
      </c>
      <c r="G87" s="24"/>
      <c r="K87" s="31"/>
      <c r="L87" s="31"/>
      <c r="M87" s="31"/>
      <c r="N87" s="31"/>
      <c r="O87" s="31"/>
      <c r="P87" s="31"/>
    </row>
    <row r="88" spans="1:17" ht="15" customHeight="1" x14ac:dyDescent="0.3">
      <c r="A88" s="38">
        <v>92</v>
      </c>
      <c r="B88" s="50" t="s">
        <v>271</v>
      </c>
      <c r="C88" s="16" t="s">
        <v>272</v>
      </c>
      <c r="D88" s="38">
        <v>1752</v>
      </c>
      <c r="E88" s="38">
        <v>0.02</v>
      </c>
      <c r="F88" s="38">
        <v>0.33</v>
      </c>
      <c r="G88" s="24"/>
      <c r="K88" s="31"/>
      <c r="L88" s="31"/>
      <c r="M88" s="31"/>
      <c r="N88" s="31"/>
      <c r="O88" s="31"/>
      <c r="P88" s="31"/>
    </row>
    <row r="89" spans="1:17" ht="15" customHeight="1" x14ac:dyDescent="0.3">
      <c r="A89" s="38">
        <v>93</v>
      </c>
      <c r="B89" s="50" t="s">
        <v>273</v>
      </c>
      <c r="C89" s="16" t="s">
        <v>274</v>
      </c>
      <c r="D89" s="38">
        <v>757</v>
      </c>
      <c r="E89" s="38">
        <v>0.01</v>
      </c>
      <c r="F89" s="38">
        <v>0.14000000000000001</v>
      </c>
      <c r="G89" s="24"/>
      <c r="K89" s="31"/>
      <c r="L89" s="31"/>
      <c r="M89" s="31"/>
      <c r="N89" s="31"/>
      <c r="O89" s="31"/>
      <c r="P89" s="31"/>
    </row>
    <row r="90" spans="1:17" ht="15" customHeight="1" x14ac:dyDescent="0.3">
      <c r="A90" s="38">
        <v>94</v>
      </c>
      <c r="B90" s="50" t="s">
        <v>275</v>
      </c>
      <c r="C90" s="16" t="s">
        <v>276</v>
      </c>
      <c r="D90" s="38">
        <v>937</v>
      </c>
      <c r="E90" s="38">
        <v>0.01</v>
      </c>
      <c r="F90" s="38">
        <v>0.18</v>
      </c>
      <c r="G90" s="24"/>
      <c r="K90" s="31"/>
      <c r="L90" s="31"/>
      <c r="M90" s="31"/>
      <c r="N90" s="31"/>
      <c r="O90" s="31"/>
      <c r="P90" s="31"/>
    </row>
    <row r="91" spans="1:17" ht="15" customHeight="1" x14ac:dyDescent="0.3">
      <c r="A91" s="38">
        <v>95</v>
      </c>
      <c r="B91" s="50" t="s">
        <v>277</v>
      </c>
      <c r="C91" s="16" t="s">
        <v>278</v>
      </c>
      <c r="D91" s="38">
        <v>2175</v>
      </c>
      <c r="E91" s="38">
        <v>0.02</v>
      </c>
      <c r="F91" s="38">
        <v>0.41</v>
      </c>
      <c r="G91" s="24"/>
      <c r="K91" s="31"/>
      <c r="L91" s="31"/>
      <c r="M91" s="31"/>
      <c r="N91" s="31"/>
      <c r="O91" s="31"/>
      <c r="P91" s="31"/>
    </row>
    <row r="92" spans="1:17" ht="15" customHeight="1" x14ac:dyDescent="0.3">
      <c r="A92" s="38">
        <v>96</v>
      </c>
      <c r="B92" s="50" t="s">
        <v>279</v>
      </c>
      <c r="C92" s="16" t="s">
        <v>280</v>
      </c>
      <c r="D92" s="38">
        <v>66575</v>
      </c>
      <c r="E92" s="38">
        <v>0.64</v>
      </c>
      <c r="F92" s="38">
        <v>12.55</v>
      </c>
      <c r="G92" s="24"/>
      <c r="K92" s="31"/>
      <c r="L92" s="31"/>
      <c r="M92" s="31"/>
      <c r="N92" s="31"/>
      <c r="O92" s="31"/>
      <c r="P92" s="31"/>
    </row>
    <row r="93" spans="1:17" ht="15" customHeight="1" x14ac:dyDescent="0.3">
      <c r="A93" s="46" t="s">
        <v>281</v>
      </c>
      <c r="B93" s="52" t="s">
        <v>795</v>
      </c>
      <c r="C93" s="46" t="s">
        <v>282</v>
      </c>
      <c r="D93" s="47">
        <f>SUM(D94:D97)</f>
        <v>127016</v>
      </c>
      <c r="E93" s="47">
        <f t="shared" ref="E93:F93" si="1">SUM(E94:E97)</f>
        <v>1.22</v>
      </c>
      <c r="F93" s="47">
        <f t="shared" si="1"/>
        <v>23.94</v>
      </c>
      <c r="G93" s="24"/>
      <c r="K93" s="28"/>
      <c r="L93" s="28"/>
      <c r="M93" s="28"/>
      <c r="N93" s="28"/>
      <c r="O93" s="28"/>
      <c r="P93" s="28"/>
      <c r="Q93" s="28"/>
    </row>
    <row r="94" spans="1:17" ht="15" customHeight="1" x14ac:dyDescent="0.3">
      <c r="A94" s="38">
        <v>97</v>
      </c>
      <c r="B94" s="50" t="s">
        <v>283</v>
      </c>
      <c r="C94" s="16" t="s">
        <v>284</v>
      </c>
      <c r="D94" s="38">
        <v>84842</v>
      </c>
      <c r="E94" s="38">
        <v>0.82</v>
      </c>
      <c r="F94" s="38">
        <v>15.99</v>
      </c>
      <c r="G94" s="24"/>
      <c r="K94" s="31"/>
      <c r="L94" s="31"/>
      <c r="M94" s="31"/>
      <c r="N94" s="31"/>
      <c r="O94" s="31"/>
      <c r="P94" s="31"/>
      <c r="Q94" s="31"/>
    </row>
    <row r="95" spans="1:17" ht="15" customHeight="1" x14ac:dyDescent="0.3">
      <c r="A95" s="38">
        <v>98</v>
      </c>
      <c r="B95" s="50" t="s">
        <v>285</v>
      </c>
      <c r="C95" s="16" t="s">
        <v>286</v>
      </c>
      <c r="D95" s="38">
        <v>20941</v>
      </c>
      <c r="E95" s="38">
        <v>0.2</v>
      </c>
      <c r="F95" s="38">
        <v>3.95</v>
      </c>
      <c r="G95" s="24"/>
      <c r="K95" s="31"/>
      <c r="L95" s="31"/>
      <c r="M95" s="31"/>
      <c r="N95" s="31"/>
      <c r="O95" s="31"/>
      <c r="P95" s="31"/>
      <c r="Q95" s="31"/>
    </row>
    <row r="96" spans="1:17" ht="15" customHeight="1" x14ac:dyDescent="0.3">
      <c r="A96" s="38">
        <v>99</v>
      </c>
      <c r="B96" s="50" t="s">
        <v>287</v>
      </c>
      <c r="C96" s="16" t="s">
        <v>288</v>
      </c>
      <c r="D96" s="38">
        <v>18899</v>
      </c>
      <c r="E96" s="38">
        <v>0.18</v>
      </c>
      <c r="F96" s="38">
        <v>3.56</v>
      </c>
      <c r="G96" s="24"/>
      <c r="K96" s="31"/>
      <c r="L96" s="31"/>
      <c r="M96" s="31"/>
      <c r="N96" s="31"/>
      <c r="O96" s="31"/>
      <c r="P96" s="31"/>
      <c r="Q96" s="31"/>
    </row>
    <row r="97" spans="1:17" ht="15" customHeight="1" x14ac:dyDescent="0.3">
      <c r="A97" s="38">
        <v>100</v>
      </c>
      <c r="B97" s="50" t="s">
        <v>289</v>
      </c>
      <c r="C97" s="16" t="s">
        <v>290</v>
      </c>
      <c r="D97" s="38">
        <v>2334</v>
      </c>
      <c r="E97" s="38">
        <v>0.02</v>
      </c>
      <c r="F97" s="38">
        <v>0.44</v>
      </c>
      <c r="G97" s="24"/>
      <c r="K97" s="31"/>
      <c r="L97" s="31"/>
      <c r="M97" s="31"/>
      <c r="N97" s="31"/>
      <c r="O97" s="31"/>
      <c r="P97" s="31"/>
      <c r="Q97" s="31"/>
    </row>
    <row r="98" spans="1:17" ht="15" customHeight="1" x14ac:dyDescent="0.3">
      <c r="A98" s="46" t="s">
        <v>291</v>
      </c>
      <c r="B98" s="45" t="s">
        <v>796</v>
      </c>
      <c r="C98" s="46" t="s">
        <v>292</v>
      </c>
      <c r="D98" s="47">
        <f>SUM(D99:D109)</f>
        <v>637964</v>
      </c>
      <c r="E98" s="47">
        <f t="shared" ref="E98:F98" si="2">SUM(E99:E109)</f>
        <v>6.16</v>
      </c>
      <c r="F98" s="47">
        <f t="shared" si="2"/>
        <v>120.27000000000001</v>
      </c>
      <c r="G98" s="24"/>
      <c r="N98" s="17"/>
      <c r="O98" s="17"/>
      <c r="P98" s="17"/>
    </row>
    <row r="99" spans="1:17" ht="15" customHeight="1" x14ac:dyDescent="0.3">
      <c r="A99" s="38">
        <v>101</v>
      </c>
      <c r="B99" s="50" t="s">
        <v>293</v>
      </c>
      <c r="C99" s="16" t="s">
        <v>294</v>
      </c>
      <c r="D99" s="38">
        <v>3482</v>
      </c>
      <c r="E99" s="38">
        <v>0.03</v>
      </c>
      <c r="F99" s="38">
        <v>0.66</v>
      </c>
      <c r="G99" s="38"/>
      <c r="K99" s="31"/>
      <c r="L99" s="31"/>
      <c r="M99" s="31"/>
      <c r="N99" s="31"/>
      <c r="O99" s="31"/>
      <c r="P99" s="31"/>
    </row>
    <row r="100" spans="1:17" ht="15" customHeight="1" x14ac:dyDescent="0.3">
      <c r="A100" s="38">
        <v>102</v>
      </c>
      <c r="B100" s="50" t="s">
        <v>295</v>
      </c>
      <c r="C100" s="16" t="s">
        <v>296</v>
      </c>
      <c r="D100" s="38">
        <v>11296</v>
      </c>
      <c r="E100" s="38">
        <v>0.11</v>
      </c>
      <c r="F100" s="38">
        <v>2.13</v>
      </c>
      <c r="G100" s="24"/>
      <c r="K100" s="31"/>
      <c r="L100" s="31"/>
      <c r="M100" s="31"/>
      <c r="N100" s="31"/>
      <c r="O100" s="31"/>
      <c r="P100" s="31"/>
      <c r="Q100" s="31"/>
    </row>
    <row r="101" spans="1:17" ht="15" customHeight="1" x14ac:dyDescent="0.3">
      <c r="A101" s="38">
        <v>103</v>
      </c>
      <c r="B101" s="50" t="s">
        <v>297</v>
      </c>
      <c r="C101" s="16" t="s">
        <v>298</v>
      </c>
      <c r="D101" s="38">
        <v>131787</v>
      </c>
      <c r="E101" s="38">
        <v>1.27</v>
      </c>
      <c r="F101" s="38">
        <v>24.84</v>
      </c>
      <c r="G101" s="24"/>
      <c r="K101" s="31"/>
      <c r="L101" s="31"/>
      <c r="M101" s="31"/>
      <c r="N101" s="31"/>
      <c r="O101" s="31"/>
      <c r="P101" s="31"/>
      <c r="Q101" s="31"/>
    </row>
    <row r="102" spans="1:17" ht="15" customHeight="1" x14ac:dyDescent="0.3">
      <c r="A102" s="38">
        <v>104</v>
      </c>
      <c r="B102" s="50" t="s">
        <v>299</v>
      </c>
      <c r="C102" s="16" t="s">
        <v>300</v>
      </c>
      <c r="D102" s="38">
        <v>279581</v>
      </c>
      <c r="E102" s="38">
        <v>2.7</v>
      </c>
      <c r="F102" s="38">
        <v>52.7</v>
      </c>
      <c r="G102" s="24"/>
      <c r="K102" s="31"/>
      <c r="L102" s="31"/>
      <c r="M102" s="31"/>
      <c r="N102" s="31"/>
      <c r="O102" s="31"/>
      <c r="P102" s="31"/>
    </row>
    <row r="103" spans="1:17" ht="15" customHeight="1" x14ac:dyDescent="0.3">
      <c r="A103" s="38">
        <v>105</v>
      </c>
      <c r="B103" s="50" t="s">
        <v>301</v>
      </c>
      <c r="C103" s="16" t="s">
        <v>302</v>
      </c>
      <c r="D103" s="38">
        <v>580</v>
      </c>
      <c r="E103" s="38">
        <v>0.01</v>
      </c>
      <c r="F103" s="38">
        <v>0.11</v>
      </c>
      <c r="G103" s="24"/>
      <c r="K103" s="31"/>
      <c r="L103" s="31"/>
      <c r="M103" s="31"/>
      <c r="N103" s="31"/>
      <c r="O103" s="31"/>
      <c r="P103" s="31"/>
      <c r="Q103" s="31"/>
    </row>
    <row r="104" spans="1:17" ht="15" customHeight="1" x14ac:dyDescent="0.3">
      <c r="A104" s="38">
        <v>106</v>
      </c>
      <c r="B104" s="50" t="s">
        <v>303</v>
      </c>
      <c r="C104" s="16" t="s">
        <v>304</v>
      </c>
      <c r="D104" s="38">
        <v>171</v>
      </c>
      <c r="E104" s="38">
        <v>0</v>
      </c>
      <c r="F104" s="38">
        <v>0.03</v>
      </c>
      <c r="G104" s="38"/>
      <c r="K104" s="31"/>
      <c r="L104" s="31"/>
      <c r="M104" s="31"/>
      <c r="N104" s="31"/>
      <c r="O104" s="31"/>
      <c r="P104" s="31"/>
      <c r="Q104" s="31"/>
    </row>
    <row r="105" spans="1:17" ht="15" customHeight="1" x14ac:dyDescent="0.3">
      <c r="A105" s="38">
        <v>107</v>
      </c>
      <c r="B105" s="50" t="s">
        <v>305</v>
      </c>
      <c r="C105" s="16" t="s">
        <v>306</v>
      </c>
      <c r="D105" s="38">
        <v>17663</v>
      </c>
      <c r="E105" s="38">
        <v>0.17</v>
      </c>
      <c r="F105" s="38">
        <v>3.33</v>
      </c>
      <c r="G105" s="24"/>
      <c r="K105" s="31"/>
      <c r="L105" s="31"/>
      <c r="M105" s="31"/>
      <c r="N105" s="31"/>
      <c r="O105" s="31"/>
      <c r="P105" s="31"/>
      <c r="Q105" s="31"/>
    </row>
    <row r="106" spans="1:17" ht="15" customHeight="1" x14ac:dyDescent="0.3">
      <c r="A106" s="38">
        <v>108</v>
      </c>
      <c r="B106" s="50" t="s">
        <v>307</v>
      </c>
      <c r="C106" s="16" t="s">
        <v>308</v>
      </c>
      <c r="D106" s="38">
        <v>100</v>
      </c>
      <c r="E106" s="38">
        <v>0</v>
      </c>
      <c r="F106" s="38">
        <v>0.02</v>
      </c>
      <c r="G106" s="24"/>
      <c r="K106" s="31"/>
      <c r="L106" s="31"/>
      <c r="M106" s="31"/>
      <c r="N106" s="31"/>
      <c r="O106" s="31"/>
      <c r="P106" s="31"/>
      <c r="Q106" s="31"/>
    </row>
    <row r="107" spans="1:17" ht="15" customHeight="1" x14ac:dyDescent="0.3">
      <c r="A107" s="38">
        <v>109</v>
      </c>
      <c r="B107" s="50" t="s">
        <v>309</v>
      </c>
      <c r="C107" s="16" t="s">
        <v>310</v>
      </c>
      <c r="D107" s="38">
        <v>27294</v>
      </c>
      <c r="E107" s="38">
        <v>0.26</v>
      </c>
      <c r="F107" s="38">
        <v>5.15</v>
      </c>
      <c r="G107" s="24"/>
      <c r="K107" s="31"/>
      <c r="L107" s="31"/>
      <c r="M107" s="31"/>
      <c r="N107" s="31"/>
      <c r="O107" s="31"/>
      <c r="P107" s="31"/>
      <c r="Q107" s="31"/>
    </row>
    <row r="108" spans="1:17" ht="15" customHeight="1" x14ac:dyDescent="0.3">
      <c r="A108" s="38">
        <v>110</v>
      </c>
      <c r="B108" s="50" t="s">
        <v>311</v>
      </c>
      <c r="C108" s="16" t="s">
        <v>312</v>
      </c>
      <c r="D108" s="38">
        <v>793</v>
      </c>
      <c r="E108" s="38">
        <v>0.01</v>
      </c>
      <c r="F108" s="38">
        <v>0.15</v>
      </c>
      <c r="G108" s="24"/>
      <c r="K108" s="31"/>
      <c r="L108" s="31"/>
      <c r="M108" s="31"/>
      <c r="N108" s="31"/>
      <c r="O108" s="31"/>
      <c r="P108" s="31"/>
      <c r="Q108" s="31"/>
    </row>
    <row r="109" spans="1:17" ht="15" customHeight="1" x14ac:dyDescent="0.3">
      <c r="A109" s="38">
        <v>111</v>
      </c>
      <c r="B109" s="50" t="s">
        <v>313</v>
      </c>
      <c r="C109" s="16" t="s">
        <v>314</v>
      </c>
      <c r="D109" s="38">
        <v>165217</v>
      </c>
      <c r="E109" s="38">
        <v>1.6</v>
      </c>
      <c r="F109" s="38">
        <v>31.15</v>
      </c>
      <c r="G109" s="24"/>
      <c r="K109" s="31"/>
      <c r="L109" s="31"/>
      <c r="M109" s="31"/>
      <c r="N109" s="31"/>
      <c r="O109" s="31"/>
      <c r="P109" s="31"/>
      <c r="Q109" s="31"/>
    </row>
    <row r="110" spans="1:17" ht="15" customHeight="1" x14ac:dyDescent="0.3">
      <c r="A110" s="46" t="s">
        <v>315</v>
      </c>
      <c r="B110" s="45" t="s">
        <v>797</v>
      </c>
      <c r="C110" s="46" t="s">
        <v>316</v>
      </c>
      <c r="D110" s="47">
        <f>SUM(D111:D118)</f>
        <v>413240</v>
      </c>
      <c r="E110" s="47">
        <f t="shared" ref="E110:F110" si="3">SUM(E111:E118)</f>
        <v>3.9899999999999998</v>
      </c>
      <c r="F110" s="47">
        <f t="shared" si="3"/>
        <v>77.889999999999986</v>
      </c>
      <c r="G110" s="24"/>
    </row>
    <row r="111" spans="1:17" ht="15" customHeight="1" x14ac:dyDescent="0.3">
      <c r="A111" s="38">
        <v>112</v>
      </c>
      <c r="B111" s="50" t="s">
        <v>317</v>
      </c>
      <c r="C111" s="16" t="s">
        <v>318</v>
      </c>
      <c r="D111" s="38">
        <v>21973</v>
      </c>
      <c r="E111" s="38">
        <v>0.21</v>
      </c>
      <c r="F111" s="38">
        <v>4.1399999999999997</v>
      </c>
      <c r="G111" s="24"/>
    </row>
    <row r="112" spans="1:17" ht="15" customHeight="1" x14ac:dyDescent="0.3">
      <c r="A112" s="38">
        <v>113</v>
      </c>
      <c r="B112" s="50" t="s">
        <v>319</v>
      </c>
      <c r="C112" s="16" t="s">
        <v>320</v>
      </c>
      <c r="D112" s="38">
        <v>9627</v>
      </c>
      <c r="E112" s="38">
        <v>0.08</v>
      </c>
      <c r="F112" s="38">
        <v>1.81</v>
      </c>
      <c r="G112" s="24"/>
    </row>
    <row r="113" spans="1:17" ht="15" customHeight="1" x14ac:dyDescent="0.3">
      <c r="A113" s="38">
        <v>114</v>
      </c>
      <c r="B113" s="50" t="s">
        <v>321</v>
      </c>
      <c r="C113" s="16" t="s">
        <v>322</v>
      </c>
      <c r="D113" s="38">
        <v>12748</v>
      </c>
      <c r="E113" s="38">
        <v>0.12</v>
      </c>
      <c r="F113" s="38">
        <v>2.4</v>
      </c>
      <c r="G113" s="24"/>
    </row>
    <row r="114" spans="1:17" ht="15" customHeight="1" x14ac:dyDescent="0.3">
      <c r="A114" s="38">
        <v>115</v>
      </c>
      <c r="B114" s="50" t="s">
        <v>323</v>
      </c>
      <c r="C114" s="16" t="s">
        <v>324</v>
      </c>
      <c r="D114" s="38">
        <v>44199</v>
      </c>
      <c r="E114" s="38">
        <v>0.43</v>
      </c>
      <c r="F114" s="38">
        <v>8.33</v>
      </c>
      <c r="G114" s="24"/>
    </row>
    <row r="115" spans="1:17" ht="15" customHeight="1" x14ac:dyDescent="0.3">
      <c r="A115" s="38">
        <v>116</v>
      </c>
      <c r="B115" s="50" t="s">
        <v>325</v>
      </c>
      <c r="C115" s="16" t="s">
        <v>326</v>
      </c>
      <c r="D115" s="38">
        <v>128859</v>
      </c>
      <c r="E115" s="38">
        <v>1.25</v>
      </c>
      <c r="F115" s="38">
        <v>24.29</v>
      </c>
      <c r="G115" s="24"/>
    </row>
    <row r="116" spans="1:17" ht="15" customHeight="1" x14ac:dyDescent="0.3">
      <c r="A116" s="38">
        <v>117</v>
      </c>
      <c r="B116" s="50" t="s">
        <v>327</v>
      </c>
      <c r="C116" s="16" t="s">
        <v>328</v>
      </c>
      <c r="D116" s="38">
        <v>146566</v>
      </c>
      <c r="E116" s="38">
        <v>1.42</v>
      </c>
      <c r="F116" s="38">
        <v>27.63</v>
      </c>
      <c r="G116" s="24"/>
    </row>
    <row r="117" spans="1:17" ht="15" customHeight="1" x14ac:dyDescent="0.3">
      <c r="A117" s="38">
        <v>118</v>
      </c>
      <c r="B117" s="50" t="s">
        <v>329</v>
      </c>
      <c r="C117" s="16" t="s">
        <v>330</v>
      </c>
      <c r="D117" s="38">
        <v>3979</v>
      </c>
      <c r="E117" s="38">
        <v>0.04</v>
      </c>
      <c r="F117" s="38">
        <v>0.75</v>
      </c>
      <c r="G117" s="24"/>
    </row>
    <row r="118" spans="1:17" ht="15" customHeight="1" x14ac:dyDescent="0.3">
      <c r="A118" s="38">
        <v>119</v>
      </c>
      <c r="B118" s="50" t="s">
        <v>331</v>
      </c>
      <c r="C118" s="16" t="s">
        <v>332</v>
      </c>
      <c r="D118" s="38">
        <v>45289</v>
      </c>
      <c r="E118" s="38">
        <v>0.44</v>
      </c>
      <c r="F118" s="38">
        <v>8.5399999999999991</v>
      </c>
      <c r="G118" s="24"/>
    </row>
    <row r="119" spans="1:17" ht="15" customHeight="1" x14ac:dyDescent="0.3">
      <c r="A119" s="46" t="s">
        <v>333</v>
      </c>
      <c r="B119" s="45" t="s">
        <v>798</v>
      </c>
      <c r="C119" s="46" t="s">
        <v>334</v>
      </c>
      <c r="D119" s="47">
        <f>SUM(D120:D129)</f>
        <v>231581</v>
      </c>
      <c r="E119" s="47">
        <f t="shared" ref="E119:F119" si="4">SUM(E120:E129)</f>
        <v>2.2400000000000002</v>
      </c>
      <c r="F119" s="47">
        <f t="shared" si="4"/>
        <v>43.65</v>
      </c>
      <c r="G119" s="24"/>
      <c r="J119" s="28"/>
      <c r="K119" s="28"/>
      <c r="L119" s="28"/>
      <c r="M119" s="28"/>
      <c r="N119" s="28"/>
      <c r="O119" s="28"/>
      <c r="P119" s="28"/>
      <c r="Q119" s="28"/>
    </row>
    <row r="120" spans="1:17" ht="15" customHeight="1" x14ac:dyDescent="0.3">
      <c r="A120" s="38">
        <v>120</v>
      </c>
      <c r="B120" s="50" t="s">
        <v>335</v>
      </c>
      <c r="C120" s="16" t="s">
        <v>336</v>
      </c>
      <c r="D120" s="38">
        <v>527</v>
      </c>
      <c r="E120" s="38">
        <v>0.01</v>
      </c>
      <c r="F120" s="38">
        <v>0.1</v>
      </c>
      <c r="G120" s="24"/>
      <c r="K120" s="31"/>
      <c r="L120" s="31"/>
      <c r="M120" s="31"/>
      <c r="N120" s="31"/>
      <c r="O120" s="31"/>
      <c r="P120" s="31"/>
      <c r="Q120" s="31"/>
    </row>
    <row r="121" spans="1:17" ht="15" customHeight="1" x14ac:dyDescent="0.3">
      <c r="A121" s="38">
        <v>121</v>
      </c>
      <c r="B121" s="50" t="s">
        <v>337</v>
      </c>
      <c r="C121" s="16" t="s">
        <v>338</v>
      </c>
      <c r="D121" s="38">
        <v>13456</v>
      </c>
      <c r="E121" s="38">
        <v>0.13</v>
      </c>
      <c r="F121" s="38">
        <v>2.54</v>
      </c>
      <c r="G121" s="24"/>
      <c r="K121" s="31"/>
      <c r="L121" s="31"/>
      <c r="M121" s="31"/>
      <c r="N121" s="31"/>
      <c r="O121" s="31"/>
      <c r="P121" s="31"/>
      <c r="Q121" s="31"/>
    </row>
    <row r="122" spans="1:17" ht="15" customHeight="1" x14ac:dyDescent="0.3">
      <c r="A122" s="38">
        <v>122</v>
      </c>
      <c r="B122" s="50" t="s">
        <v>339</v>
      </c>
      <c r="C122" s="16" t="s">
        <v>340</v>
      </c>
      <c r="D122" s="38">
        <v>5485</v>
      </c>
      <c r="E122" s="38">
        <v>0.05</v>
      </c>
      <c r="F122" s="38">
        <v>1.03</v>
      </c>
      <c r="G122" s="24"/>
      <c r="K122" s="31"/>
      <c r="L122" s="31"/>
      <c r="M122" s="31"/>
      <c r="N122" s="31"/>
      <c r="O122" s="31"/>
      <c r="P122" s="31"/>
      <c r="Q122" s="31"/>
    </row>
    <row r="123" spans="1:17" ht="15" customHeight="1" x14ac:dyDescent="0.3">
      <c r="A123" s="38">
        <v>123</v>
      </c>
      <c r="B123" s="50" t="s">
        <v>341</v>
      </c>
      <c r="C123" s="16" t="s">
        <v>342</v>
      </c>
      <c r="D123" s="38">
        <v>7860</v>
      </c>
      <c r="E123" s="38">
        <v>0.08</v>
      </c>
      <c r="F123" s="38">
        <v>1.48</v>
      </c>
      <c r="G123" s="24"/>
      <c r="K123" s="31"/>
      <c r="L123" s="31"/>
      <c r="M123" s="31"/>
      <c r="N123" s="31"/>
      <c r="O123" s="31"/>
      <c r="P123" s="31"/>
      <c r="Q123" s="31"/>
    </row>
    <row r="124" spans="1:17" ht="15" customHeight="1" x14ac:dyDescent="0.3">
      <c r="A124" s="38">
        <v>124</v>
      </c>
      <c r="B124" s="50" t="s">
        <v>343</v>
      </c>
      <c r="C124" s="16" t="s">
        <v>344</v>
      </c>
      <c r="D124" s="38">
        <v>33799</v>
      </c>
      <c r="E124" s="38">
        <v>0.33</v>
      </c>
      <c r="F124" s="38">
        <v>6.37</v>
      </c>
      <c r="G124" s="24"/>
      <c r="K124" s="31"/>
      <c r="L124" s="31"/>
      <c r="M124" s="31"/>
      <c r="N124" s="31"/>
      <c r="O124" s="31"/>
      <c r="P124" s="31"/>
      <c r="Q124" s="31"/>
    </row>
    <row r="125" spans="1:17" ht="15" customHeight="1" x14ac:dyDescent="0.3">
      <c r="A125" s="38">
        <v>125</v>
      </c>
      <c r="B125" s="50" t="s">
        <v>345</v>
      </c>
      <c r="C125" s="16" t="s">
        <v>346</v>
      </c>
      <c r="D125" s="38">
        <v>66980</v>
      </c>
      <c r="E125" s="38">
        <v>0.65</v>
      </c>
      <c r="F125" s="38">
        <v>12.63</v>
      </c>
      <c r="G125" s="38"/>
      <c r="K125" s="31"/>
      <c r="L125" s="31"/>
      <c r="M125" s="31"/>
      <c r="N125" s="31"/>
      <c r="O125" s="31"/>
      <c r="P125" s="31"/>
      <c r="Q125" s="31"/>
    </row>
    <row r="126" spans="1:17" ht="15" customHeight="1" x14ac:dyDescent="0.3">
      <c r="A126" s="38">
        <v>126</v>
      </c>
      <c r="B126" s="50" t="s">
        <v>347</v>
      </c>
      <c r="C126" s="16" t="s">
        <v>348</v>
      </c>
      <c r="D126" s="38">
        <v>5489</v>
      </c>
      <c r="E126" s="38">
        <v>0.05</v>
      </c>
      <c r="F126" s="38">
        <v>1.03</v>
      </c>
      <c r="G126" s="24"/>
      <c r="K126" s="31"/>
      <c r="L126" s="31"/>
      <c r="M126" s="31"/>
      <c r="N126" s="31"/>
      <c r="O126" s="31"/>
      <c r="P126" s="31"/>
      <c r="Q126" s="31"/>
    </row>
    <row r="127" spans="1:17" ht="15" customHeight="1" x14ac:dyDescent="0.3">
      <c r="A127" s="38">
        <v>127</v>
      </c>
      <c r="B127" s="50" t="s">
        <v>349</v>
      </c>
      <c r="C127" s="16" t="s">
        <v>350</v>
      </c>
      <c r="D127" s="38">
        <v>33475</v>
      </c>
      <c r="E127" s="38">
        <v>0.32</v>
      </c>
      <c r="F127" s="38">
        <v>6.31</v>
      </c>
      <c r="G127" s="24"/>
      <c r="K127" s="31"/>
      <c r="L127" s="31"/>
      <c r="M127" s="31"/>
      <c r="N127" s="31"/>
      <c r="O127" s="31"/>
      <c r="P127" s="31"/>
      <c r="Q127" s="31"/>
    </row>
    <row r="128" spans="1:17" ht="15" customHeight="1" x14ac:dyDescent="0.3">
      <c r="A128" s="38">
        <v>128</v>
      </c>
      <c r="B128" s="50" t="s">
        <v>351</v>
      </c>
      <c r="C128" s="16" t="s">
        <v>352</v>
      </c>
      <c r="D128" s="38">
        <v>14849</v>
      </c>
      <c r="E128" s="38">
        <v>0.14000000000000001</v>
      </c>
      <c r="F128" s="38">
        <v>2.8</v>
      </c>
      <c r="G128" s="24"/>
      <c r="K128" s="31"/>
      <c r="L128" s="31"/>
      <c r="M128" s="31"/>
      <c r="N128" s="31"/>
      <c r="O128" s="31"/>
      <c r="P128" s="31"/>
      <c r="Q128" s="31"/>
    </row>
    <row r="129" spans="1:17" ht="15" customHeight="1" x14ac:dyDescent="0.3">
      <c r="A129" s="38">
        <v>129</v>
      </c>
      <c r="B129" s="50" t="s">
        <v>353</v>
      </c>
      <c r="C129" s="53" t="s">
        <v>354</v>
      </c>
      <c r="D129" s="38">
        <v>49661</v>
      </c>
      <c r="E129" s="38">
        <v>0.48</v>
      </c>
      <c r="F129" s="38">
        <v>9.36</v>
      </c>
      <c r="G129" s="24"/>
      <c r="J129" s="31"/>
      <c r="K129" s="31"/>
      <c r="L129" s="31"/>
      <c r="M129" s="31"/>
      <c r="N129" s="31"/>
      <c r="O129" s="31"/>
      <c r="P129" s="31"/>
    </row>
    <row r="130" spans="1:17" ht="15" customHeight="1" x14ac:dyDescent="0.3">
      <c r="A130" s="46" t="s">
        <v>355</v>
      </c>
      <c r="B130" s="45" t="s">
        <v>799</v>
      </c>
      <c r="C130" s="46" t="s">
        <v>356</v>
      </c>
      <c r="D130" s="47">
        <f>SUM(D131:D140)</f>
        <v>295162</v>
      </c>
      <c r="E130" s="47">
        <f t="shared" ref="E130:F130" si="5">SUM(E131:E140)</f>
        <v>2.8600000000000003</v>
      </c>
      <c r="F130" s="47">
        <f t="shared" si="5"/>
        <v>55.65</v>
      </c>
      <c r="G130" s="24"/>
      <c r="N130" s="28"/>
      <c r="O130" s="28"/>
      <c r="P130" s="28"/>
    </row>
    <row r="131" spans="1:17" ht="15" customHeight="1" x14ac:dyDescent="0.3">
      <c r="A131" s="38">
        <v>130</v>
      </c>
      <c r="B131" s="50" t="s">
        <v>357</v>
      </c>
      <c r="C131" s="16" t="s">
        <v>358</v>
      </c>
      <c r="D131" s="38">
        <v>11214</v>
      </c>
      <c r="E131" s="38">
        <v>0.11</v>
      </c>
      <c r="F131" s="38">
        <v>2.11</v>
      </c>
      <c r="G131" s="24"/>
      <c r="K131" s="31"/>
      <c r="L131" s="31"/>
      <c r="M131" s="31"/>
      <c r="N131" s="31"/>
      <c r="O131" s="31"/>
      <c r="P131" s="31"/>
    </row>
    <row r="132" spans="1:17" ht="15" customHeight="1" x14ac:dyDescent="0.3">
      <c r="A132" s="38">
        <v>131</v>
      </c>
      <c r="B132" s="50" t="s">
        <v>359</v>
      </c>
      <c r="C132" s="16" t="s">
        <v>360</v>
      </c>
      <c r="D132" s="38">
        <v>50221</v>
      </c>
      <c r="E132" s="38">
        <v>0.49</v>
      </c>
      <c r="F132" s="38">
        <v>9.4700000000000006</v>
      </c>
      <c r="G132" s="24"/>
      <c r="L132" s="31"/>
      <c r="M132" s="31"/>
      <c r="N132" s="31"/>
      <c r="O132" s="31"/>
      <c r="P132" s="31"/>
      <c r="Q132" s="31"/>
    </row>
    <row r="133" spans="1:17" ht="15" customHeight="1" x14ac:dyDescent="0.3">
      <c r="A133" s="38">
        <v>132</v>
      </c>
      <c r="B133" s="50" t="s">
        <v>361</v>
      </c>
      <c r="C133" s="16" t="s">
        <v>362</v>
      </c>
      <c r="D133" s="38">
        <v>4687</v>
      </c>
      <c r="E133" s="38">
        <v>0.05</v>
      </c>
      <c r="F133" s="38">
        <v>0.88</v>
      </c>
      <c r="G133" s="24"/>
      <c r="L133" s="31"/>
      <c r="M133" s="31"/>
      <c r="N133" s="31"/>
      <c r="O133" s="31"/>
      <c r="P133" s="31"/>
      <c r="Q133" s="31"/>
    </row>
    <row r="134" spans="1:17" ht="15" customHeight="1" x14ac:dyDescent="0.3">
      <c r="A134" s="38">
        <v>133</v>
      </c>
      <c r="B134" s="50" t="s">
        <v>363</v>
      </c>
      <c r="C134" s="16" t="s">
        <v>364</v>
      </c>
      <c r="D134" s="38">
        <v>56812</v>
      </c>
      <c r="E134" s="38">
        <v>0.55000000000000004</v>
      </c>
      <c r="F134" s="38">
        <v>10.71</v>
      </c>
      <c r="G134" s="24"/>
      <c r="L134" s="31"/>
      <c r="M134" s="31"/>
      <c r="N134" s="31"/>
      <c r="O134" s="31"/>
      <c r="P134" s="31"/>
      <c r="Q134" s="31"/>
    </row>
    <row r="135" spans="1:17" ht="15" customHeight="1" x14ac:dyDescent="0.3">
      <c r="A135" s="38">
        <v>134</v>
      </c>
      <c r="B135" s="50" t="s">
        <v>365</v>
      </c>
      <c r="C135" s="16" t="s">
        <v>366</v>
      </c>
      <c r="D135" s="38">
        <v>2843</v>
      </c>
      <c r="E135" s="38">
        <v>0.03</v>
      </c>
      <c r="F135" s="38">
        <v>0.54</v>
      </c>
      <c r="G135" s="24"/>
      <c r="L135" s="31"/>
      <c r="M135" s="31"/>
      <c r="N135" s="31"/>
      <c r="O135" s="31"/>
      <c r="P135" s="31"/>
      <c r="Q135" s="31"/>
    </row>
    <row r="136" spans="1:17" ht="15" customHeight="1" x14ac:dyDescent="0.3">
      <c r="A136" s="38">
        <v>135</v>
      </c>
      <c r="B136" s="50" t="s">
        <v>367</v>
      </c>
      <c r="C136" s="16" t="s">
        <v>368</v>
      </c>
      <c r="D136" s="38">
        <v>49053</v>
      </c>
      <c r="E136" s="38">
        <v>0.47</v>
      </c>
      <c r="F136" s="38">
        <v>9.25</v>
      </c>
      <c r="G136" s="38"/>
      <c r="L136" s="31"/>
      <c r="M136" s="31"/>
      <c r="N136" s="31"/>
      <c r="O136" s="31"/>
      <c r="P136" s="31"/>
      <c r="Q136" s="31"/>
    </row>
    <row r="137" spans="1:17" ht="15" customHeight="1" x14ac:dyDescent="0.3">
      <c r="A137" s="38">
        <v>136</v>
      </c>
      <c r="B137" s="50" t="s">
        <v>369</v>
      </c>
      <c r="C137" s="16" t="s">
        <v>370</v>
      </c>
      <c r="D137" s="38">
        <v>1419</v>
      </c>
      <c r="E137" s="38">
        <v>0.01</v>
      </c>
      <c r="F137" s="38">
        <v>0.27</v>
      </c>
      <c r="G137" s="24"/>
      <c r="L137" s="31"/>
      <c r="M137" s="31"/>
      <c r="N137" s="31"/>
      <c r="O137" s="31"/>
      <c r="P137" s="31"/>
      <c r="Q137" s="31"/>
    </row>
    <row r="138" spans="1:17" ht="15" customHeight="1" x14ac:dyDescent="0.3">
      <c r="A138" s="38">
        <v>137</v>
      </c>
      <c r="B138" s="50" t="s">
        <v>371</v>
      </c>
      <c r="C138" s="16" t="s">
        <v>372</v>
      </c>
      <c r="D138" s="38">
        <v>37730</v>
      </c>
      <c r="E138" s="38">
        <v>0.36</v>
      </c>
      <c r="F138" s="38">
        <v>7.11</v>
      </c>
      <c r="G138" s="24"/>
      <c r="L138" s="31"/>
      <c r="M138" s="31"/>
      <c r="N138" s="31"/>
      <c r="O138" s="31"/>
      <c r="P138" s="31"/>
      <c r="Q138" s="31"/>
    </row>
    <row r="139" spans="1:17" ht="15" customHeight="1" x14ac:dyDescent="0.3">
      <c r="A139" s="38">
        <v>138</v>
      </c>
      <c r="B139" s="50" t="s">
        <v>373</v>
      </c>
      <c r="C139" s="16" t="s">
        <v>374</v>
      </c>
      <c r="D139" s="38">
        <v>1584</v>
      </c>
      <c r="E139" s="38">
        <v>0.02</v>
      </c>
      <c r="F139" s="38">
        <v>0.3</v>
      </c>
      <c r="G139" s="24"/>
      <c r="L139" s="31"/>
      <c r="M139" s="31"/>
      <c r="N139" s="31"/>
      <c r="O139" s="31"/>
      <c r="P139" s="31"/>
      <c r="Q139" s="31"/>
    </row>
    <row r="140" spans="1:17" ht="15" customHeight="1" x14ac:dyDescent="0.3">
      <c r="A140" s="38">
        <v>139</v>
      </c>
      <c r="B140" s="50" t="s">
        <v>375</v>
      </c>
      <c r="C140" s="53" t="s">
        <v>376</v>
      </c>
      <c r="D140" s="38">
        <v>79599</v>
      </c>
      <c r="E140" s="38">
        <v>0.77</v>
      </c>
      <c r="F140" s="38">
        <v>15.01</v>
      </c>
      <c r="G140" s="24"/>
      <c r="L140" s="31"/>
      <c r="M140" s="31"/>
      <c r="N140" s="31"/>
      <c r="O140" s="31"/>
      <c r="P140" s="31"/>
      <c r="Q140" s="31"/>
    </row>
    <row r="141" spans="1:17" ht="15" customHeight="1" x14ac:dyDescent="0.3">
      <c r="A141" s="46" t="s">
        <v>377</v>
      </c>
      <c r="B141" s="45" t="s">
        <v>800</v>
      </c>
      <c r="C141" s="46" t="s">
        <v>378</v>
      </c>
      <c r="D141" s="47">
        <f>SUM(D142:D144)</f>
        <v>194321</v>
      </c>
      <c r="E141" s="47">
        <f>SUM(E142:E144)</f>
        <v>1.88</v>
      </c>
      <c r="F141" s="47">
        <f>SUM(F142:F144)</f>
        <v>36.630000000000003</v>
      </c>
      <c r="G141" s="24"/>
      <c r="N141" s="28"/>
      <c r="O141" s="28"/>
      <c r="P141" s="28"/>
    </row>
    <row r="142" spans="1:17" ht="15" customHeight="1" x14ac:dyDescent="0.3">
      <c r="A142" s="38">
        <v>140</v>
      </c>
      <c r="B142" s="50" t="s">
        <v>379</v>
      </c>
      <c r="C142" s="16" t="s">
        <v>380</v>
      </c>
      <c r="D142" s="38">
        <v>42296</v>
      </c>
      <c r="E142" s="38">
        <v>0.41</v>
      </c>
      <c r="F142" s="38">
        <v>7.97</v>
      </c>
      <c r="G142" s="24"/>
      <c r="K142" s="31"/>
      <c r="L142" s="31"/>
      <c r="M142" s="31"/>
      <c r="N142" s="31"/>
      <c r="O142" s="31"/>
      <c r="P142" s="31"/>
    </row>
    <row r="143" spans="1:17" ht="15" customHeight="1" x14ac:dyDescent="0.3">
      <c r="A143" s="38">
        <v>141</v>
      </c>
      <c r="B143" s="50" t="s">
        <v>381</v>
      </c>
      <c r="C143" s="16" t="s">
        <v>382</v>
      </c>
      <c r="D143" s="38">
        <v>29379</v>
      </c>
      <c r="E143" s="38">
        <v>0.28000000000000003</v>
      </c>
      <c r="F143" s="38">
        <v>5.54</v>
      </c>
      <c r="G143" s="24"/>
      <c r="L143" s="31"/>
      <c r="M143" s="31"/>
      <c r="N143" s="31"/>
      <c r="O143" s="31"/>
      <c r="P143" s="31"/>
      <c r="Q143" s="31"/>
    </row>
    <row r="144" spans="1:17" ht="15" customHeight="1" x14ac:dyDescent="0.3">
      <c r="A144" s="38">
        <v>142</v>
      </c>
      <c r="B144" s="50" t="s">
        <v>383</v>
      </c>
      <c r="C144" s="16" t="s">
        <v>384</v>
      </c>
      <c r="D144" s="38">
        <v>122646</v>
      </c>
      <c r="E144" s="38">
        <v>1.19</v>
      </c>
      <c r="F144" s="38">
        <v>23.12</v>
      </c>
      <c r="G144" s="24"/>
      <c r="L144" s="31"/>
      <c r="M144" s="31"/>
      <c r="N144" s="31"/>
      <c r="O144" s="31"/>
      <c r="P144" s="31"/>
      <c r="Q144" s="31"/>
    </row>
    <row r="145" spans="1:7" ht="15" customHeight="1" x14ac:dyDescent="0.3">
      <c r="A145" s="46" t="s">
        <v>385</v>
      </c>
      <c r="B145" s="45" t="s">
        <v>801</v>
      </c>
      <c r="C145" s="46" t="s">
        <v>386</v>
      </c>
      <c r="D145" s="47">
        <f>SUM(D146:D167)</f>
        <v>1572503</v>
      </c>
      <c r="E145" s="47">
        <f t="shared" ref="E145:F145" si="6">SUM(E146:E167)</f>
        <v>15.199999999999998</v>
      </c>
      <c r="F145" s="47">
        <f t="shared" si="6"/>
        <v>296.41000000000008</v>
      </c>
      <c r="G145" s="24"/>
    </row>
    <row r="146" spans="1:7" ht="15" customHeight="1" x14ac:dyDescent="0.3">
      <c r="A146" s="38">
        <v>143</v>
      </c>
      <c r="B146" s="50" t="s">
        <v>387</v>
      </c>
      <c r="C146" s="16" t="s">
        <v>388</v>
      </c>
      <c r="D146" s="38">
        <v>524</v>
      </c>
      <c r="E146" s="38">
        <v>0.01</v>
      </c>
      <c r="F146" s="38">
        <v>0.1</v>
      </c>
      <c r="G146" s="24"/>
    </row>
    <row r="147" spans="1:7" ht="15" customHeight="1" x14ac:dyDescent="0.3">
      <c r="A147" s="38">
        <v>144</v>
      </c>
      <c r="B147" s="50" t="s">
        <v>389</v>
      </c>
      <c r="C147" s="16" t="s">
        <v>390</v>
      </c>
      <c r="D147" s="38">
        <v>2267</v>
      </c>
      <c r="E147" s="38">
        <v>0.02</v>
      </c>
      <c r="F147" s="38">
        <v>0.43</v>
      </c>
      <c r="G147" s="38"/>
    </row>
    <row r="148" spans="1:7" ht="15" customHeight="1" x14ac:dyDescent="0.3">
      <c r="A148" s="38">
        <v>145</v>
      </c>
      <c r="B148" s="50" t="s">
        <v>391</v>
      </c>
      <c r="C148" s="16" t="s">
        <v>392</v>
      </c>
      <c r="D148" s="38">
        <v>943556</v>
      </c>
      <c r="E148" s="38">
        <v>9.1199999999999992</v>
      </c>
      <c r="F148" s="38">
        <v>177.87</v>
      </c>
      <c r="G148" s="24"/>
    </row>
    <row r="149" spans="1:7" ht="15" customHeight="1" x14ac:dyDescent="0.3">
      <c r="A149" s="38">
        <v>146</v>
      </c>
      <c r="B149" s="50" t="s">
        <v>393</v>
      </c>
      <c r="C149" s="16" t="s">
        <v>394</v>
      </c>
      <c r="D149" s="38">
        <v>9449</v>
      </c>
      <c r="E149" s="38">
        <v>0.09</v>
      </c>
      <c r="F149" s="38">
        <v>1.78</v>
      </c>
      <c r="G149" s="38"/>
    </row>
    <row r="150" spans="1:7" ht="15" customHeight="1" x14ac:dyDescent="0.3">
      <c r="A150" s="38">
        <v>147</v>
      </c>
      <c r="B150" s="50" t="s">
        <v>395</v>
      </c>
      <c r="C150" s="16" t="s">
        <v>396</v>
      </c>
      <c r="D150" s="38">
        <v>36574</v>
      </c>
      <c r="E150" s="38">
        <v>0.35</v>
      </c>
      <c r="F150" s="38">
        <v>6.89</v>
      </c>
      <c r="G150" s="24"/>
    </row>
    <row r="151" spans="1:7" ht="15" customHeight="1" x14ac:dyDescent="0.3">
      <c r="A151" s="38">
        <v>148</v>
      </c>
      <c r="B151" s="50" t="s">
        <v>397</v>
      </c>
      <c r="C151" s="16" t="s">
        <v>398</v>
      </c>
      <c r="D151" s="38">
        <v>112532</v>
      </c>
      <c r="E151" s="38">
        <v>1.0900000000000001</v>
      </c>
      <c r="F151" s="38">
        <v>21.21</v>
      </c>
      <c r="G151" s="38"/>
    </row>
    <row r="152" spans="1:7" ht="15" customHeight="1" x14ac:dyDescent="0.3">
      <c r="A152" s="38">
        <v>149</v>
      </c>
      <c r="B152" s="50" t="s">
        <v>399</v>
      </c>
      <c r="C152" s="16" t="s">
        <v>400</v>
      </c>
      <c r="D152" s="38">
        <v>5271</v>
      </c>
      <c r="E152" s="38">
        <v>0.05</v>
      </c>
      <c r="F152" s="38">
        <v>0.99</v>
      </c>
      <c r="G152" s="24"/>
    </row>
    <row r="153" spans="1:7" ht="15" customHeight="1" x14ac:dyDescent="0.3">
      <c r="A153" s="38">
        <v>150</v>
      </c>
      <c r="B153" s="50" t="s">
        <v>401</v>
      </c>
      <c r="C153" s="16" t="s">
        <v>402</v>
      </c>
      <c r="D153" s="38">
        <v>137883</v>
      </c>
      <c r="E153" s="38">
        <v>1.33</v>
      </c>
      <c r="F153" s="38">
        <v>25.99</v>
      </c>
      <c r="G153" s="24"/>
    </row>
    <row r="154" spans="1:7" ht="15" customHeight="1" x14ac:dyDescent="0.3">
      <c r="A154" s="38">
        <v>151</v>
      </c>
      <c r="B154" s="50" t="s">
        <v>403</v>
      </c>
      <c r="C154" s="16" t="s">
        <v>404</v>
      </c>
      <c r="D154" s="38">
        <v>28944</v>
      </c>
      <c r="E154" s="38">
        <v>0.28000000000000003</v>
      </c>
      <c r="F154" s="38">
        <v>5.46</v>
      </c>
      <c r="G154" s="24"/>
    </row>
    <row r="155" spans="1:7" ht="15" customHeight="1" x14ac:dyDescent="0.3">
      <c r="A155" s="38">
        <v>152</v>
      </c>
      <c r="B155" s="50" t="s">
        <v>405</v>
      </c>
      <c r="C155" s="16" t="s">
        <v>406</v>
      </c>
      <c r="D155" s="38">
        <v>67285</v>
      </c>
      <c r="E155" s="38">
        <v>0.65</v>
      </c>
      <c r="F155" s="38">
        <v>12.68</v>
      </c>
      <c r="G155" s="24"/>
    </row>
    <row r="156" spans="1:7" ht="15" customHeight="1" x14ac:dyDescent="0.3">
      <c r="A156" s="38">
        <v>153</v>
      </c>
      <c r="B156" s="50" t="s">
        <v>407</v>
      </c>
      <c r="C156" s="16" t="s">
        <v>408</v>
      </c>
      <c r="D156" s="38">
        <v>2319</v>
      </c>
      <c r="E156" s="38">
        <v>0.02</v>
      </c>
      <c r="F156" s="38">
        <v>0.44</v>
      </c>
      <c r="G156" s="24"/>
    </row>
    <row r="157" spans="1:7" ht="15" customHeight="1" x14ac:dyDescent="0.3">
      <c r="A157" s="38">
        <v>154</v>
      </c>
      <c r="B157" s="50" t="s">
        <v>409</v>
      </c>
      <c r="C157" s="16" t="s">
        <v>410</v>
      </c>
      <c r="D157" s="38">
        <v>25737</v>
      </c>
      <c r="E157" s="38">
        <v>0.25</v>
      </c>
      <c r="F157" s="38">
        <v>4.8499999999999996</v>
      </c>
      <c r="G157" s="24"/>
    </row>
    <row r="158" spans="1:7" ht="15" customHeight="1" x14ac:dyDescent="0.3">
      <c r="A158" s="38">
        <v>155</v>
      </c>
      <c r="B158" s="50" t="s">
        <v>411</v>
      </c>
      <c r="C158" s="16" t="s">
        <v>412</v>
      </c>
      <c r="D158" s="38">
        <v>682</v>
      </c>
      <c r="E158" s="38">
        <v>0.01</v>
      </c>
      <c r="F158" s="38">
        <v>0.13</v>
      </c>
      <c r="G158" s="24"/>
    </row>
    <row r="159" spans="1:7" ht="15" customHeight="1" x14ac:dyDescent="0.3">
      <c r="A159" s="38">
        <v>156</v>
      </c>
      <c r="B159" s="50" t="s">
        <v>413</v>
      </c>
      <c r="C159" s="16" t="s">
        <v>414</v>
      </c>
      <c r="D159" s="38">
        <v>38976</v>
      </c>
      <c r="E159" s="38">
        <v>0.38</v>
      </c>
      <c r="F159" s="38">
        <v>7.35</v>
      </c>
      <c r="G159" s="24"/>
    </row>
    <row r="160" spans="1:7" ht="15" customHeight="1" x14ac:dyDescent="0.3">
      <c r="A160" s="38">
        <v>157</v>
      </c>
      <c r="B160" s="50" t="s">
        <v>415</v>
      </c>
      <c r="C160" s="16" t="s">
        <v>416</v>
      </c>
      <c r="D160" s="38">
        <v>14708</v>
      </c>
      <c r="E160" s="38">
        <v>0.14000000000000001</v>
      </c>
      <c r="F160" s="38">
        <v>2.77</v>
      </c>
      <c r="G160" s="24"/>
    </row>
    <row r="161" spans="1:17" ht="15" customHeight="1" x14ac:dyDescent="0.3">
      <c r="A161" s="38">
        <v>158</v>
      </c>
      <c r="B161" s="50" t="s">
        <v>417</v>
      </c>
      <c r="C161" s="16" t="s">
        <v>418</v>
      </c>
      <c r="D161" s="38">
        <v>2253</v>
      </c>
      <c r="E161" s="38">
        <v>0.02</v>
      </c>
      <c r="F161" s="38">
        <v>0.42</v>
      </c>
      <c r="G161" s="24"/>
    </row>
    <row r="162" spans="1:17" ht="15" customHeight="1" x14ac:dyDescent="0.3">
      <c r="A162" s="38">
        <v>159</v>
      </c>
      <c r="B162" s="50" t="s">
        <v>419</v>
      </c>
      <c r="C162" s="16" t="s">
        <v>420</v>
      </c>
      <c r="D162" s="38">
        <v>1862</v>
      </c>
      <c r="E162" s="38">
        <v>0.02</v>
      </c>
      <c r="F162" s="38">
        <v>0.35</v>
      </c>
      <c r="G162" s="24"/>
    </row>
    <row r="163" spans="1:17" ht="15" customHeight="1" x14ac:dyDescent="0.3">
      <c r="A163" s="38">
        <v>160</v>
      </c>
      <c r="B163" s="50" t="s">
        <v>421</v>
      </c>
      <c r="C163" s="16" t="s">
        <v>422</v>
      </c>
      <c r="D163" s="38">
        <v>11094</v>
      </c>
      <c r="E163" s="38">
        <v>0.11</v>
      </c>
      <c r="F163" s="38">
        <v>2.09</v>
      </c>
      <c r="G163" s="24"/>
    </row>
    <row r="164" spans="1:17" ht="15" customHeight="1" x14ac:dyDescent="0.3">
      <c r="A164" s="38">
        <v>161</v>
      </c>
      <c r="B164" s="50" t="s">
        <v>423</v>
      </c>
      <c r="C164" s="16" t="s">
        <v>424</v>
      </c>
      <c r="D164" s="38">
        <v>30399</v>
      </c>
      <c r="E164" s="38">
        <v>0.28999999999999998</v>
      </c>
      <c r="F164" s="38">
        <v>5.73</v>
      </c>
      <c r="G164" s="24"/>
    </row>
    <row r="165" spans="1:17" ht="15" customHeight="1" x14ac:dyDescent="0.3">
      <c r="A165" s="38">
        <v>162</v>
      </c>
      <c r="B165" s="50" t="s">
        <v>425</v>
      </c>
      <c r="C165" s="16" t="s">
        <v>426</v>
      </c>
      <c r="D165" s="38">
        <v>38847</v>
      </c>
      <c r="E165" s="38">
        <v>0.38</v>
      </c>
      <c r="F165" s="38">
        <v>7.32</v>
      </c>
      <c r="G165" s="24"/>
    </row>
    <row r="166" spans="1:17" ht="15" customHeight="1" x14ac:dyDescent="0.3">
      <c r="A166" s="38">
        <v>163</v>
      </c>
      <c r="B166" s="50" t="s">
        <v>427</v>
      </c>
      <c r="C166" s="16" t="s">
        <v>428</v>
      </c>
      <c r="D166" s="38">
        <v>27232</v>
      </c>
      <c r="E166" s="38">
        <v>0.26</v>
      </c>
      <c r="F166" s="38">
        <v>5.13</v>
      </c>
      <c r="G166" s="24"/>
    </row>
    <row r="167" spans="1:17" ht="15" customHeight="1" x14ac:dyDescent="0.3">
      <c r="A167" s="38">
        <v>164</v>
      </c>
      <c r="B167" s="50" t="s">
        <v>429</v>
      </c>
      <c r="C167" s="16" t="s">
        <v>430</v>
      </c>
      <c r="D167" s="38">
        <v>34109</v>
      </c>
      <c r="E167" s="38">
        <v>0.33</v>
      </c>
      <c r="F167" s="38">
        <v>6.43</v>
      </c>
      <c r="G167" s="24"/>
    </row>
    <row r="168" spans="1:17" ht="15" customHeight="1" x14ac:dyDescent="0.3">
      <c r="A168" s="46" t="s">
        <v>431</v>
      </c>
      <c r="B168" s="45" t="s">
        <v>432</v>
      </c>
      <c r="C168" s="46" t="s">
        <v>433</v>
      </c>
      <c r="D168" s="47">
        <f>SUM(D169:D183)</f>
        <v>1431641</v>
      </c>
      <c r="E168" s="47">
        <f>SUM(E169:E183)</f>
        <v>13.83</v>
      </c>
      <c r="F168" s="47">
        <f>SUM(F169:F183)</f>
        <v>269.88</v>
      </c>
      <c r="G168" s="24"/>
      <c r="N168" s="17"/>
      <c r="O168" s="17"/>
      <c r="P168" s="17"/>
    </row>
    <row r="169" spans="1:17" ht="15" customHeight="1" x14ac:dyDescent="0.3">
      <c r="A169" s="38">
        <v>165</v>
      </c>
      <c r="B169" s="50" t="s">
        <v>434</v>
      </c>
      <c r="C169" s="16" t="s">
        <v>435</v>
      </c>
      <c r="D169" s="38">
        <v>549865</v>
      </c>
      <c r="E169" s="38">
        <v>5.32</v>
      </c>
      <c r="F169" s="38">
        <v>103.66</v>
      </c>
      <c r="G169" s="24"/>
      <c r="K169" s="31"/>
      <c r="L169" s="31"/>
      <c r="M169" s="31"/>
      <c r="N169" s="31"/>
      <c r="O169" s="31"/>
      <c r="P169" s="31"/>
    </row>
    <row r="170" spans="1:17" ht="15" customHeight="1" x14ac:dyDescent="0.3">
      <c r="A170" s="38">
        <v>166</v>
      </c>
      <c r="B170" s="50" t="s">
        <v>436</v>
      </c>
      <c r="C170" s="16" t="s">
        <v>437</v>
      </c>
      <c r="D170" s="38">
        <v>38317</v>
      </c>
      <c r="E170" s="38">
        <v>0.37</v>
      </c>
      <c r="F170" s="38">
        <v>7.22</v>
      </c>
      <c r="G170" s="24"/>
      <c r="L170" s="31"/>
      <c r="M170" s="31"/>
      <c r="N170" s="31"/>
      <c r="O170" s="31"/>
      <c r="P170" s="31"/>
      <c r="Q170" s="31"/>
    </row>
    <row r="171" spans="1:17" ht="15" customHeight="1" x14ac:dyDescent="0.3">
      <c r="A171" s="38">
        <v>167</v>
      </c>
      <c r="B171" s="50" t="s">
        <v>438</v>
      </c>
      <c r="C171" s="16" t="s">
        <v>439</v>
      </c>
      <c r="D171" s="38">
        <v>362274</v>
      </c>
      <c r="E171" s="38">
        <v>3.5</v>
      </c>
      <c r="F171" s="38">
        <v>68.290000000000006</v>
      </c>
      <c r="G171" s="24"/>
      <c r="L171" s="31"/>
      <c r="M171" s="31"/>
      <c r="N171" s="31"/>
      <c r="O171" s="31"/>
      <c r="P171" s="31"/>
      <c r="Q171" s="31"/>
    </row>
    <row r="172" spans="1:17" ht="15" customHeight="1" x14ac:dyDescent="0.3">
      <c r="A172" s="38">
        <v>168</v>
      </c>
      <c r="B172" s="50" t="s">
        <v>440</v>
      </c>
      <c r="C172" s="16" t="s">
        <v>441</v>
      </c>
      <c r="D172" s="38">
        <v>7672</v>
      </c>
      <c r="E172" s="38">
        <v>7.0000000000000007E-2</v>
      </c>
      <c r="F172" s="38">
        <v>1.45</v>
      </c>
      <c r="G172" s="24"/>
      <c r="L172" s="31"/>
      <c r="M172" s="31"/>
      <c r="N172" s="31"/>
      <c r="O172" s="31"/>
      <c r="P172" s="31"/>
      <c r="Q172" s="31"/>
    </row>
    <row r="173" spans="1:17" ht="15" customHeight="1" x14ac:dyDescent="0.3">
      <c r="A173" s="38">
        <v>169</v>
      </c>
      <c r="B173" s="50" t="s">
        <v>442</v>
      </c>
      <c r="C173" s="16" t="s">
        <v>443</v>
      </c>
      <c r="D173" s="38">
        <v>30726</v>
      </c>
      <c r="E173" s="38">
        <v>0.3</v>
      </c>
      <c r="F173" s="38">
        <v>5.79</v>
      </c>
      <c r="G173" s="24"/>
      <c r="L173" s="31"/>
      <c r="M173" s="31"/>
      <c r="N173" s="31"/>
      <c r="O173" s="31"/>
      <c r="P173" s="31"/>
      <c r="Q173" s="31"/>
    </row>
    <row r="174" spans="1:17" ht="15" customHeight="1" x14ac:dyDescent="0.3">
      <c r="A174" s="38">
        <v>170</v>
      </c>
      <c r="B174" s="50" t="s">
        <v>444</v>
      </c>
      <c r="C174" s="16" t="s">
        <v>445</v>
      </c>
      <c r="D174" s="38">
        <v>126508</v>
      </c>
      <c r="E174" s="38">
        <v>1.22</v>
      </c>
      <c r="F174" s="38">
        <v>23.85</v>
      </c>
      <c r="G174" s="38"/>
      <c r="L174" s="31"/>
      <c r="M174" s="31"/>
      <c r="N174" s="31"/>
      <c r="O174" s="31"/>
      <c r="P174" s="31"/>
      <c r="Q174" s="31"/>
    </row>
    <row r="175" spans="1:17" ht="15" customHeight="1" x14ac:dyDescent="0.3">
      <c r="A175" s="38">
        <v>171</v>
      </c>
      <c r="B175" s="50" t="s">
        <v>446</v>
      </c>
      <c r="C175" s="16" t="s">
        <v>447</v>
      </c>
      <c r="D175" s="38">
        <v>9687</v>
      </c>
      <c r="E175" s="38">
        <v>0.09</v>
      </c>
      <c r="F175" s="38">
        <v>1.83</v>
      </c>
      <c r="G175" s="24"/>
      <c r="L175" s="31"/>
      <c r="M175" s="31"/>
      <c r="N175" s="31"/>
      <c r="O175" s="31"/>
      <c r="P175" s="31"/>
      <c r="Q175" s="31"/>
    </row>
    <row r="176" spans="1:17" ht="15" customHeight="1" x14ac:dyDescent="0.3">
      <c r="A176" s="38">
        <v>172</v>
      </c>
      <c r="B176" s="50" t="s">
        <v>448</v>
      </c>
      <c r="C176" s="16" t="s">
        <v>449</v>
      </c>
      <c r="D176" s="38">
        <v>45079</v>
      </c>
      <c r="E176" s="38">
        <v>0.44</v>
      </c>
      <c r="F176" s="38">
        <v>8.5</v>
      </c>
      <c r="G176" s="24"/>
      <c r="L176" s="31"/>
      <c r="M176" s="31"/>
      <c r="N176" s="31"/>
      <c r="O176" s="31"/>
      <c r="P176" s="31"/>
      <c r="Q176" s="31"/>
    </row>
    <row r="177" spans="1:17" ht="15" customHeight="1" x14ac:dyDescent="0.3">
      <c r="A177" s="38">
        <v>173</v>
      </c>
      <c r="B177" s="50" t="s">
        <v>450</v>
      </c>
      <c r="C177" s="16" t="s">
        <v>451</v>
      </c>
      <c r="D177" s="38">
        <v>4084</v>
      </c>
      <c r="E177" s="38">
        <v>0.04</v>
      </c>
      <c r="F177" s="38">
        <v>0.77</v>
      </c>
      <c r="G177" s="24"/>
      <c r="L177" s="31"/>
      <c r="M177" s="31"/>
      <c r="N177" s="31"/>
      <c r="O177" s="31"/>
      <c r="P177" s="31"/>
      <c r="Q177" s="31"/>
    </row>
    <row r="178" spans="1:17" ht="15" customHeight="1" x14ac:dyDescent="0.3">
      <c r="A178" s="38">
        <v>174</v>
      </c>
      <c r="B178" s="50" t="s">
        <v>452</v>
      </c>
      <c r="C178" s="16" t="s">
        <v>453</v>
      </c>
      <c r="D178" s="38">
        <v>8397</v>
      </c>
      <c r="E178" s="38">
        <v>0.08</v>
      </c>
      <c r="F178" s="38">
        <v>1.58</v>
      </c>
      <c r="G178" s="24"/>
      <c r="L178" s="31"/>
      <c r="M178" s="31"/>
      <c r="N178" s="31"/>
      <c r="O178" s="31"/>
      <c r="P178" s="31"/>
      <c r="Q178" s="31"/>
    </row>
    <row r="179" spans="1:17" ht="15" customHeight="1" x14ac:dyDescent="0.3">
      <c r="A179" s="38">
        <v>175</v>
      </c>
      <c r="B179" s="50" t="s">
        <v>454</v>
      </c>
      <c r="C179" s="16" t="s">
        <v>455</v>
      </c>
      <c r="D179" s="38">
        <v>112107</v>
      </c>
      <c r="E179" s="38">
        <v>1.08</v>
      </c>
      <c r="F179" s="38">
        <v>21.13</v>
      </c>
      <c r="G179" s="24"/>
      <c r="L179" s="31"/>
      <c r="M179" s="31"/>
      <c r="N179" s="31"/>
      <c r="O179" s="31"/>
      <c r="P179" s="31"/>
      <c r="Q179" s="31"/>
    </row>
    <row r="180" spans="1:17" ht="15" customHeight="1" x14ac:dyDescent="0.3">
      <c r="A180" s="38">
        <v>176</v>
      </c>
      <c r="B180" s="50" t="s">
        <v>456</v>
      </c>
      <c r="C180" s="16" t="s">
        <v>457</v>
      </c>
      <c r="D180" s="38">
        <v>90415</v>
      </c>
      <c r="E180" s="38">
        <v>0.87</v>
      </c>
      <c r="F180" s="38">
        <v>17.04</v>
      </c>
      <c r="G180" s="24"/>
      <c r="L180" s="31"/>
      <c r="M180" s="31"/>
      <c r="N180" s="31"/>
      <c r="O180" s="31"/>
      <c r="P180" s="31"/>
      <c r="Q180" s="31"/>
    </row>
    <row r="181" spans="1:17" ht="15" customHeight="1" x14ac:dyDescent="0.3">
      <c r="A181" s="38">
        <v>177</v>
      </c>
      <c r="B181" s="50" t="s">
        <v>458</v>
      </c>
      <c r="C181" s="16" t="s">
        <v>459</v>
      </c>
      <c r="D181" s="38">
        <v>2738</v>
      </c>
      <c r="E181" s="38">
        <v>0.03</v>
      </c>
      <c r="F181" s="38">
        <v>0.52</v>
      </c>
      <c r="G181" s="24"/>
      <c r="L181" s="31"/>
      <c r="M181" s="31"/>
      <c r="N181" s="31"/>
      <c r="O181" s="31"/>
      <c r="P181" s="31"/>
      <c r="Q181" s="31"/>
    </row>
    <row r="182" spans="1:17" ht="15" customHeight="1" x14ac:dyDescent="0.3">
      <c r="A182" s="38">
        <v>178</v>
      </c>
      <c r="B182" s="50" t="s">
        <v>460</v>
      </c>
      <c r="C182" s="16" t="s">
        <v>461</v>
      </c>
      <c r="D182" s="38">
        <v>234</v>
      </c>
      <c r="E182" s="38">
        <v>0</v>
      </c>
      <c r="F182" s="38">
        <v>0.04</v>
      </c>
      <c r="G182" s="24"/>
      <c r="L182" s="31"/>
      <c r="M182" s="31"/>
      <c r="N182" s="31"/>
      <c r="O182" s="31"/>
      <c r="P182" s="31"/>
      <c r="Q182" s="31"/>
    </row>
    <row r="183" spans="1:17" ht="15" customHeight="1" x14ac:dyDescent="0.3">
      <c r="A183" s="38">
        <v>179</v>
      </c>
      <c r="B183" s="50" t="s">
        <v>462</v>
      </c>
      <c r="C183" s="16" t="s">
        <v>463</v>
      </c>
      <c r="D183" s="38">
        <v>43538</v>
      </c>
      <c r="E183" s="38">
        <v>0.42</v>
      </c>
      <c r="F183" s="38">
        <v>8.2100000000000009</v>
      </c>
      <c r="G183" s="24"/>
    </row>
    <row r="184" spans="1:17" ht="15" customHeight="1" x14ac:dyDescent="0.3">
      <c r="A184" s="46" t="s">
        <v>464</v>
      </c>
      <c r="B184" s="45" t="s">
        <v>465</v>
      </c>
      <c r="C184" s="46" t="s">
        <v>466</v>
      </c>
      <c r="D184" s="47">
        <f>SUM(D185:D202)</f>
        <v>456193</v>
      </c>
      <c r="E184" s="47">
        <f>SUM(E185:E202)</f>
        <v>4.41</v>
      </c>
      <c r="F184" s="47">
        <f>SUM(F185:F202)</f>
        <v>86</v>
      </c>
      <c r="G184" s="24"/>
    </row>
    <row r="185" spans="1:17" ht="15" customHeight="1" x14ac:dyDescent="0.3">
      <c r="A185" s="38">
        <v>180</v>
      </c>
      <c r="B185" s="50" t="s">
        <v>467</v>
      </c>
      <c r="C185" s="16" t="s">
        <v>468</v>
      </c>
      <c r="D185" s="38">
        <v>1071</v>
      </c>
      <c r="E185" s="38">
        <v>0.01</v>
      </c>
      <c r="F185" s="38">
        <v>0.2</v>
      </c>
      <c r="G185" s="24"/>
    </row>
    <row r="186" spans="1:17" ht="15" customHeight="1" x14ac:dyDescent="0.3">
      <c r="A186" s="38">
        <v>181</v>
      </c>
      <c r="B186" s="50" t="s">
        <v>469</v>
      </c>
      <c r="C186" s="16" t="s">
        <v>470</v>
      </c>
      <c r="D186" s="38">
        <v>15711</v>
      </c>
      <c r="E186" s="38">
        <v>0.15</v>
      </c>
      <c r="F186" s="38">
        <v>2.96</v>
      </c>
      <c r="G186" s="24"/>
    </row>
    <row r="187" spans="1:17" ht="15" customHeight="1" x14ac:dyDescent="0.3">
      <c r="A187" s="38">
        <v>182</v>
      </c>
      <c r="B187" s="50" t="s">
        <v>471</v>
      </c>
      <c r="C187" s="16" t="s">
        <v>472</v>
      </c>
      <c r="D187" s="38">
        <v>8946</v>
      </c>
      <c r="E187" s="38">
        <v>0.09</v>
      </c>
      <c r="F187" s="38">
        <v>1.69</v>
      </c>
      <c r="G187" s="24"/>
    </row>
    <row r="188" spans="1:17" ht="15" customHeight="1" x14ac:dyDescent="0.3">
      <c r="A188" s="38">
        <v>183</v>
      </c>
      <c r="B188" s="50" t="s">
        <v>473</v>
      </c>
      <c r="C188" s="16" t="s">
        <v>474</v>
      </c>
      <c r="D188" s="38">
        <v>4462</v>
      </c>
      <c r="E188" s="38">
        <v>0.04</v>
      </c>
      <c r="F188" s="38">
        <v>0.84</v>
      </c>
      <c r="G188" s="24"/>
    </row>
    <row r="189" spans="1:17" ht="15" customHeight="1" x14ac:dyDescent="0.3">
      <c r="A189" s="38">
        <v>184</v>
      </c>
      <c r="B189" s="50" t="s">
        <v>475</v>
      </c>
      <c r="C189" s="16" t="s">
        <v>476</v>
      </c>
      <c r="D189" s="38">
        <v>80057</v>
      </c>
      <c r="E189" s="38">
        <v>0.77</v>
      </c>
      <c r="F189" s="38">
        <v>15.09</v>
      </c>
      <c r="G189" s="24"/>
    </row>
    <row r="190" spans="1:17" ht="15" customHeight="1" x14ac:dyDescent="0.3">
      <c r="A190" s="38">
        <v>185</v>
      </c>
      <c r="B190" s="50" t="s">
        <v>477</v>
      </c>
      <c r="C190" s="16" t="s">
        <v>478</v>
      </c>
      <c r="D190" s="38">
        <v>109398</v>
      </c>
      <c r="E190" s="38">
        <v>1.06</v>
      </c>
      <c r="F190" s="38">
        <v>20.62</v>
      </c>
      <c r="G190" s="38"/>
    </row>
    <row r="191" spans="1:17" ht="15" customHeight="1" x14ac:dyDescent="0.3">
      <c r="A191" s="38">
        <v>186</v>
      </c>
      <c r="B191" s="50" t="s">
        <v>479</v>
      </c>
      <c r="C191" s="16" t="s">
        <v>480</v>
      </c>
      <c r="D191" s="38">
        <v>3035</v>
      </c>
      <c r="E191" s="38">
        <v>0.03</v>
      </c>
      <c r="F191" s="38">
        <v>0.56999999999999995</v>
      </c>
      <c r="G191" s="24"/>
    </row>
    <row r="192" spans="1:17" ht="15" customHeight="1" x14ac:dyDescent="0.3">
      <c r="A192" s="38">
        <v>187</v>
      </c>
      <c r="B192" s="50" t="s">
        <v>481</v>
      </c>
      <c r="C192" s="16" t="s">
        <v>482</v>
      </c>
      <c r="D192" s="38">
        <v>19497</v>
      </c>
      <c r="E192" s="38">
        <v>0.19</v>
      </c>
      <c r="F192" s="38">
        <v>3.68</v>
      </c>
      <c r="G192" s="24"/>
    </row>
    <row r="193" spans="1:18" ht="15" customHeight="1" x14ac:dyDescent="0.3">
      <c r="A193" s="38">
        <v>188</v>
      </c>
      <c r="B193" s="50" t="s">
        <v>483</v>
      </c>
      <c r="C193" s="16" t="s">
        <v>484</v>
      </c>
      <c r="D193" s="38">
        <v>13414</v>
      </c>
      <c r="E193" s="38">
        <v>0.13</v>
      </c>
      <c r="F193" s="38">
        <v>2.5299999999999998</v>
      </c>
      <c r="G193" s="24"/>
    </row>
    <row r="194" spans="1:18" ht="15" customHeight="1" x14ac:dyDescent="0.3">
      <c r="A194" s="38">
        <v>189</v>
      </c>
      <c r="B194" s="50" t="s">
        <v>485</v>
      </c>
      <c r="C194" s="16" t="s">
        <v>486</v>
      </c>
      <c r="D194" s="38">
        <v>12136</v>
      </c>
      <c r="E194" s="38">
        <v>0.12</v>
      </c>
      <c r="F194" s="38">
        <v>2.29</v>
      </c>
      <c r="G194" s="24"/>
    </row>
    <row r="195" spans="1:18" ht="15" customHeight="1" x14ac:dyDescent="0.3">
      <c r="A195" s="38">
        <v>190</v>
      </c>
      <c r="B195" s="50" t="s">
        <v>487</v>
      </c>
      <c r="C195" s="16" t="s">
        <v>488</v>
      </c>
      <c r="D195" s="38">
        <v>1729</v>
      </c>
      <c r="E195" s="38">
        <v>0.02</v>
      </c>
      <c r="F195" s="38">
        <v>0.33</v>
      </c>
      <c r="G195" s="24"/>
    </row>
    <row r="196" spans="1:18" ht="15" customHeight="1" x14ac:dyDescent="0.3">
      <c r="A196" s="38">
        <v>191</v>
      </c>
      <c r="B196" s="50" t="s">
        <v>489</v>
      </c>
      <c r="C196" s="16" t="s">
        <v>490</v>
      </c>
      <c r="D196" s="38">
        <v>4973</v>
      </c>
      <c r="E196" s="38">
        <v>0.05</v>
      </c>
      <c r="F196" s="38">
        <v>0.94</v>
      </c>
      <c r="G196" s="24"/>
    </row>
    <row r="197" spans="1:18" ht="15" customHeight="1" x14ac:dyDescent="0.3">
      <c r="A197" s="38">
        <v>192</v>
      </c>
      <c r="B197" s="50" t="s">
        <v>491</v>
      </c>
      <c r="C197" s="16" t="s">
        <v>492</v>
      </c>
      <c r="D197" s="38">
        <v>91954</v>
      </c>
      <c r="E197" s="38">
        <v>0.89</v>
      </c>
      <c r="F197" s="38">
        <v>17.329999999999998</v>
      </c>
      <c r="G197" s="24"/>
    </row>
    <row r="198" spans="1:18" ht="15" customHeight="1" x14ac:dyDescent="0.3">
      <c r="A198" s="38">
        <v>193</v>
      </c>
      <c r="B198" s="50" t="s">
        <v>493</v>
      </c>
      <c r="C198" s="16" t="s">
        <v>494</v>
      </c>
      <c r="D198" s="38">
        <v>2307</v>
      </c>
      <c r="E198" s="38">
        <v>0.02</v>
      </c>
      <c r="F198" s="38">
        <v>0.43</v>
      </c>
      <c r="G198" s="24"/>
    </row>
    <row r="199" spans="1:18" ht="15" customHeight="1" x14ac:dyDescent="0.3">
      <c r="A199" s="38">
        <v>194</v>
      </c>
      <c r="B199" s="50" t="s">
        <v>495</v>
      </c>
      <c r="C199" s="16" t="s">
        <v>496</v>
      </c>
      <c r="D199" s="38">
        <v>26803</v>
      </c>
      <c r="E199" s="38">
        <v>0.26</v>
      </c>
      <c r="F199" s="38">
        <v>5.05</v>
      </c>
      <c r="G199" s="24"/>
    </row>
    <row r="200" spans="1:18" ht="15" customHeight="1" x14ac:dyDescent="0.3">
      <c r="A200" s="38">
        <v>195</v>
      </c>
      <c r="B200" s="50" t="s">
        <v>497</v>
      </c>
      <c r="C200" s="16" t="s">
        <v>498</v>
      </c>
      <c r="D200" s="38">
        <v>30167</v>
      </c>
      <c r="E200" s="38">
        <v>0.28999999999999998</v>
      </c>
      <c r="F200" s="38">
        <v>5.69</v>
      </c>
      <c r="G200" s="24"/>
    </row>
    <row r="201" spans="1:18" ht="15" customHeight="1" x14ac:dyDescent="0.3">
      <c r="A201" s="38">
        <v>196</v>
      </c>
      <c r="B201" s="50" t="s">
        <v>499</v>
      </c>
      <c r="C201" s="16" t="s">
        <v>500</v>
      </c>
      <c r="D201" s="38">
        <v>5145</v>
      </c>
      <c r="E201" s="38">
        <v>0.05</v>
      </c>
      <c r="F201" s="38">
        <v>0.97</v>
      </c>
      <c r="G201" s="24"/>
    </row>
    <row r="202" spans="1:18" ht="15" customHeight="1" x14ac:dyDescent="0.3">
      <c r="A202" s="38">
        <v>197</v>
      </c>
      <c r="B202" s="50" t="s">
        <v>501</v>
      </c>
      <c r="C202" s="16" t="s">
        <v>502</v>
      </c>
      <c r="D202" s="38">
        <v>25388</v>
      </c>
      <c r="E202" s="38">
        <v>0.24</v>
      </c>
      <c r="F202" s="38">
        <v>4.79</v>
      </c>
      <c r="G202" s="24"/>
    </row>
    <row r="203" spans="1:18" ht="15" customHeight="1" x14ac:dyDescent="0.3">
      <c r="A203" s="46" t="s">
        <v>503</v>
      </c>
      <c r="B203" s="45" t="s">
        <v>802</v>
      </c>
      <c r="C203" s="46" t="s">
        <v>504</v>
      </c>
      <c r="D203" s="47">
        <f>SUM(D204:D205)</f>
        <v>301881</v>
      </c>
      <c r="E203" s="47">
        <f>SUM(E204:E205)</f>
        <v>2.92</v>
      </c>
      <c r="F203" s="47">
        <f>SUM(F204:F205)</f>
        <v>56.91</v>
      </c>
      <c r="G203" s="24"/>
      <c r="K203" s="28"/>
      <c r="L203" s="28"/>
      <c r="M203" s="28"/>
      <c r="N203" s="28"/>
      <c r="O203" s="28"/>
      <c r="P203" s="28"/>
      <c r="Q203" s="28"/>
      <c r="R203" s="28"/>
    </row>
    <row r="204" spans="1:18" ht="15" customHeight="1" x14ac:dyDescent="0.3">
      <c r="A204" s="38">
        <v>198</v>
      </c>
      <c r="B204" s="21" t="s">
        <v>505</v>
      </c>
      <c r="C204" s="54" t="s">
        <v>506</v>
      </c>
      <c r="D204" s="38">
        <v>117978</v>
      </c>
      <c r="E204" s="38">
        <v>1.1399999999999999</v>
      </c>
      <c r="F204" s="38">
        <v>22.24</v>
      </c>
      <c r="G204" s="24"/>
      <c r="L204" s="55"/>
    </row>
    <row r="205" spans="1:18" ht="15" customHeight="1" x14ac:dyDescent="0.3">
      <c r="A205" s="38">
        <v>199</v>
      </c>
      <c r="B205" s="21" t="s">
        <v>507</v>
      </c>
      <c r="C205" s="54" t="s">
        <v>508</v>
      </c>
      <c r="D205" s="38">
        <v>183903</v>
      </c>
      <c r="E205" s="38">
        <v>1.78</v>
      </c>
      <c r="F205" s="38">
        <v>34.67</v>
      </c>
      <c r="G205" s="24"/>
      <c r="L205" s="31"/>
      <c r="M205" s="31"/>
      <c r="N205" s="31"/>
      <c r="O205" s="31"/>
      <c r="P205" s="31"/>
      <c r="Q205" s="31"/>
    </row>
    <row r="206" spans="1:18" ht="15" customHeight="1" x14ac:dyDescent="0.3">
      <c r="A206" s="46" t="s">
        <v>509</v>
      </c>
      <c r="B206" s="45" t="s">
        <v>803</v>
      </c>
      <c r="C206" s="46" t="s">
        <v>510</v>
      </c>
      <c r="D206" s="47">
        <f>SUM(D207:D217)</f>
        <v>1010188</v>
      </c>
      <c r="E206" s="47">
        <f>SUM(E207:E217)</f>
        <v>9.77</v>
      </c>
      <c r="F206" s="47">
        <f>SUM(F207:F217)</f>
        <v>190.43</v>
      </c>
      <c r="G206" s="24"/>
      <c r="L206" s="31"/>
      <c r="M206" s="31"/>
      <c r="N206" s="31"/>
      <c r="O206" s="31"/>
      <c r="P206" s="31"/>
      <c r="Q206" s="31"/>
    </row>
    <row r="207" spans="1:18" ht="15" customHeight="1" x14ac:dyDescent="0.3">
      <c r="A207" s="38">
        <v>200</v>
      </c>
      <c r="B207" s="21" t="s">
        <v>511</v>
      </c>
      <c r="C207" s="54" t="s">
        <v>512</v>
      </c>
      <c r="D207" s="38">
        <v>61514</v>
      </c>
      <c r="E207" s="38">
        <v>0.59</v>
      </c>
      <c r="F207" s="38">
        <v>11.6</v>
      </c>
      <c r="G207" s="24"/>
    </row>
    <row r="208" spans="1:18" ht="15" customHeight="1" x14ac:dyDescent="0.3">
      <c r="A208" s="38">
        <v>201</v>
      </c>
      <c r="B208" s="21" t="s">
        <v>513</v>
      </c>
      <c r="C208" s="54" t="s">
        <v>514</v>
      </c>
      <c r="D208" s="38">
        <v>120653</v>
      </c>
      <c r="E208" s="38">
        <v>1.17</v>
      </c>
      <c r="F208" s="38">
        <v>22.74</v>
      </c>
      <c r="G208" s="24"/>
    </row>
    <row r="209" spans="1:17" ht="15" customHeight="1" x14ac:dyDescent="0.3">
      <c r="A209" s="38">
        <v>202</v>
      </c>
      <c r="B209" s="21" t="s">
        <v>515</v>
      </c>
      <c r="C209" s="54" t="s">
        <v>516</v>
      </c>
      <c r="D209" s="38">
        <v>3576</v>
      </c>
      <c r="E209" s="38">
        <v>0.03</v>
      </c>
      <c r="F209" s="38">
        <v>0.67</v>
      </c>
      <c r="G209" s="38"/>
    </row>
    <row r="210" spans="1:17" ht="15" customHeight="1" x14ac:dyDescent="0.3">
      <c r="A210" s="38">
        <v>203</v>
      </c>
      <c r="B210" s="21" t="s">
        <v>517</v>
      </c>
      <c r="C210" s="54" t="s">
        <v>518</v>
      </c>
      <c r="D210" s="38">
        <v>89768</v>
      </c>
      <c r="E210" s="38">
        <v>0.87</v>
      </c>
      <c r="F210" s="38">
        <v>16.920000000000002</v>
      </c>
      <c r="G210" s="24"/>
      <c r="L210" s="31"/>
      <c r="M210" s="31"/>
      <c r="N210" s="31"/>
      <c r="O210" s="31"/>
      <c r="P210" s="31"/>
      <c r="Q210" s="31"/>
    </row>
    <row r="211" spans="1:17" ht="15" customHeight="1" x14ac:dyDescent="0.3">
      <c r="A211" s="38">
        <v>204</v>
      </c>
      <c r="B211" s="21" t="s">
        <v>519</v>
      </c>
      <c r="C211" s="54" t="s">
        <v>520</v>
      </c>
      <c r="D211" s="38">
        <v>13315</v>
      </c>
      <c r="E211" s="38">
        <v>0.13</v>
      </c>
      <c r="F211" s="38">
        <v>2.5099999999999998</v>
      </c>
      <c r="G211" s="24"/>
      <c r="L211" s="31"/>
      <c r="M211" s="31"/>
      <c r="N211" s="31"/>
      <c r="O211" s="31"/>
      <c r="P211" s="31"/>
      <c r="Q211" s="31"/>
    </row>
    <row r="212" spans="1:17" ht="15" customHeight="1" x14ac:dyDescent="0.3">
      <c r="A212" s="38">
        <v>205</v>
      </c>
      <c r="B212" s="21" t="s">
        <v>521</v>
      </c>
      <c r="C212" s="54" t="s">
        <v>522</v>
      </c>
      <c r="D212" s="38">
        <v>64724</v>
      </c>
      <c r="E212" s="38">
        <v>0.63</v>
      </c>
      <c r="F212" s="38">
        <v>12.2</v>
      </c>
      <c r="G212" s="38"/>
      <c r="L212" s="31"/>
      <c r="M212" s="31"/>
      <c r="N212" s="31"/>
      <c r="O212" s="31"/>
      <c r="P212" s="31"/>
      <c r="Q212" s="31"/>
    </row>
    <row r="213" spans="1:17" ht="15" customHeight="1" x14ac:dyDescent="0.3">
      <c r="A213" s="38">
        <v>206</v>
      </c>
      <c r="B213" s="21" t="s">
        <v>523</v>
      </c>
      <c r="C213" s="54" t="s">
        <v>524</v>
      </c>
      <c r="D213" s="38">
        <v>464471</v>
      </c>
      <c r="E213" s="38">
        <v>4.49</v>
      </c>
      <c r="F213" s="38">
        <v>87.56</v>
      </c>
      <c r="G213" s="24"/>
      <c r="L213" s="31"/>
      <c r="M213" s="31"/>
      <c r="N213" s="31"/>
      <c r="O213" s="31"/>
      <c r="P213" s="31"/>
      <c r="Q213" s="31"/>
    </row>
    <row r="214" spans="1:17" ht="15" customHeight="1" x14ac:dyDescent="0.3">
      <c r="A214" s="38">
        <v>207</v>
      </c>
      <c r="B214" s="21" t="s">
        <v>525</v>
      </c>
      <c r="C214" s="54" t="s">
        <v>526</v>
      </c>
      <c r="D214" s="38">
        <v>113295</v>
      </c>
      <c r="E214" s="38">
        <v>1.1000000000000001</v>
      </c>
      <c r="F214" s="38">
        <v>21.36</v>
      </c>
      <c r="G214" s="24"/>
      <c r="L214" s="31"/>
      <c r="M214" s="31"/>
      <c r="N214" s="31"/>
      <c r="O214" s="31"/>
      <c r="P214" s="31"/>
      <c r="Q214" s="31"/>
    </row>
    <row r="215" spans="1:17" ht="15" customHeight="1" x14ac:dyDescent="0.3">
      <c r="A215" s="38">
        <v>208</v>
      </c>
      <c r="B215" s="21" t="s">
        <v>527</v>
      </c>
      <c r="C215" s="54" t="s">
        <v>528</v>
      </c>
      <c r="D215" s="38">
        <v>53885</v>
      </c>
      <c r="E215" s="38">
        <v>0.52</v>
      </c>
      <c r="F215" s="38">
        <v>10.16</v>
      </c>
      <c r="G215" s="24"/>
      <c r="L215" s="31"/>
      <c r="M215" s="31"/>
      <c r="N215" s="31"/>
      <c r="O215" s="31"/>
      <c r="P215" s="31"/>
      <c r="Q215" s="31"/>
    </row>
    <row r="216" spans="1:17" ht="15" customHeight="1" x14ac:dyDescent="0.3">
      <c r="A216" s="38">
        <v>209</v>
      </c>
      <c r="B216" s="21" t="s">
        <v>529</v>
      </c>
      <c r="C216" s="54" t="s">
        <v>530</v>
      </c>
      <c r="D216" s="38">
        <v>1180</v>
      </c>
      <c r="E216" s="38">
        <v>0.01</v>
      </c>
      <c r="F216" s="38">
        <v>0.22</v>
      </c>
      <c r="G216" s="24"/>
      <c r="L216" s="31"/>
      <c r="M216" s="31"/>
      <c r="N216" s="31"/>
      <c r="O216" s="31"/>
      <c r="P216" s="31"/>
      <c r="Q216" s="31"/>
    </row>
    <row r="217" spans="1:17" ht="15" customHeight="1" x14ac:dyDescent="0.3">
      <c r="A217" s="38">
        <v>210</v>
      </c>
      <c r="B217" s="21" t="s">
        <v>531</v>
      </c>
      <c r="C217" s="54" t="s">
        <v>532</v>
      </c>
      <c r="D217" s="38">
        <v>23807</v>
      </c>
      <c r="E217" s="38">
        <v>0.23</v>
      </c>
      <c r="F217" s="38">
        <v>4.49</v>
      </c>
      <c r="G217" s="24"/>
      <c r="L217" s="31"/>
      <c r="M217" s="31"/>
      <c r="N217" s="31"/>
      <c r="O217" s="31"/>
      <c r="P217" s="31"/>
      <c r="Q217" s="31"/>
    </row>
    <row r="218" spans="1:17" ht="15" customHeight="1" x14ac:dyDescent="0.3">
      <c r="A218" s="46" t="s">
        <v>533</v>
      </c>
      <c r="B218" s="45" t="s">
        <v>804</v>
      </c>
      <c r="C218" s="46" t="s">
        <v>534</v>
      </c>
      <c r="D218" s="47">
        <f>SUM(D219:D241)</f>
        <v>664781</v>
      </c>
      <c r="E218" s="47">
        <f>SUM(E219:E241)</f>
        <v>6.4299999999999979</v>
      </c>
      <c r="F218" s="47">
        <f>SUM(F219:F241)</f>
        <v>125.27</v>
      </c>
      <c r="G218" s="24"/>
      <c r="L218" s="31"/>
      <c r="M218" s="31"/>
      <c r="N218" s="31"/>
      <c r="O218" s="31"/>
      <c r="P218" s="31"/>
      <c r="Q218" s="31"/>
    </row>
    <row r="219" spans="1:17" ht="15" customHeight="1" x14ac:dyDescent="0.3">
      <c r="A219" s="38">
        <v>211</v>
      </c>
      <c r="B219" s="50" t="s">
        <v>535</v>
      </c>
      <c r="C219" s="16" t="s">
        <v>536</v>
      </c>
      <c r="D219" s="38">
        <v>270</v>
      </c>
      <c r="E219" s="38">
        <v>0</v>
      </c>
      <c r="F219" s="38">
        <v>0.05</v>
      </c>
      <c r="G219" s="24"/>
      <c r="L219" s="31"/>
      <c r="M219" s="31"/>
      <c r="N219" s="31"/>
      <c r="O219" s="31"/>
      <c r="P219" s="31"/>
      <c r="Q219" s="31"/>
    </row>
    <row r="220" spans="1:17" ht="15" customHeight="1" x14ac:dyDescent="0.3">
      <c r="A220" s="38">
        <v>212</v>
      </c>
      <c r="B220" s="50" t="s">
        <v>537</v>
      </c>
      <c r="C220" s="16" t="s">
        <v>538</v>
      </c>
      <c r="D220" s="38">
        <v>2697</v>
      </c>
      <c r="E220" s="38">
        <v>0.03</v>
      </c>
      <c r="F220" s="38">
        <v>0.51</v>
      </c>
      <c r="G220" s="24"/>
      <c r="L220" s="31"/>
      <c r="M220" s="31"/>
      <c r="N220" s="31"/>
      <c r="O220" s="31"/>
      <c r="P220" s="31"/>
      <c r="Q220" s="31"/>
    </row>
    <row r="221" spans="1:17" ht="15" customHeight="1" x14ac:dyDescent="0.3">
      <c r="A221" s="38">
        <v>213</v>
      </c>
      <c r="B221" s="50" t="s">
        <v>539</v>
      </c>
      <c r="C221" s="16" t="s">
        <v>540</v>
      </c>
      <c r="D221" s="38">
        <v>6597</v>
      </c>
      <c r="E221" s="38">
        <v>0.06</v>
      </c>
      <c r="F221" s="38">
        <v>1.24</v>
      </c>
      <c r="G221" s="24"/>
      <c r="L221" s="31"/>
      <c r="M221" s="31"/>
      <c r="N221" s="31"/>
      <c r="O221" s="31"/>
      <c r="P221" s="31"/>
      <c r="Q221" s="31"/>
    </row>
    <row r="222" spans="1:17" ht="15" customHeight="1" x14ac:dyDescent="0.3">
      <c r="A222" s="38">
        <v>214</v>
      </c>
      <c r="B222" s="50" t="s">
        <v>541</v>
      </c>
      <c r="C222" s="16" t="s">
        <v>542</v>
      </c>
      <c r="D222" s="38">
        <v>35553</v>
      </c>
      <c r="E222" s="38">
        <v>0.34</v>
      </c>
      <c r="F222" s="38">
        <v>6.7</v>
      </c>
      <c r="G222" s="24"/>
      <c r="L222" s="31"/>
      <c r="M222" s="31"/>
      <c r="N222" s="31"/>
      <c r="O222" s="31"/>
      <c r="P222" s="31"/>
      <c r="Q222" s="31"/>
    </row>
    <row r="223" spans="1:17" ht="15" customHeight="1" x14ac:dyDescent="0.3">
      <c r="A223" s="38">
        <v>215</v>
      </c>
      <c r="B223" s="50" t="s">
        <v>543</v>
      </c>
      <c r="C223" s="16" t="s">
        <v>544</v>
      </c>
      <c r="D223" s="38">
        <v>52381</v>
      </c>
      <c r="E223" s="38">
        <v>0.51</v>
      </c>
      <c r="F223" s="38">
        <v>9.8699999999999992</v>
      </c>
      <c r="G223" s="24"/>
      <c r="L223" s="31"/>
      <c r="M223" s="31"/>
      <c r="N223" s="31"/>
      <c r="O223" s="31"/>
      <c r="P223" s="31"/>
      <c r="Q223" s="31"/>
    </row>
    <row r="224" spans="1:17" ht="15" customHeight="1" x14ac:dyDescent="0.3">
      <c r="A224" s="38">
        <v>216</v>
      </c>
      <c r="B224" s="50" t="s">
        <v>545</v>
      </c>
      <c r="C224" s="16" t="s">
        <v>546</v>
      </c>
      <c r="D224" s="38">
        <v>201843</v>
      </c>
      <c r="E224" s="38">
        <v>1.95</v>
      </c>
      <c r="F224" s="38">
        <v>38.049999999999997</v>
      </c>
      <c r="G224" s="38"/>
      <c r="L224" s="31"/>
      <c r="M224" s="31"/>
      <c r="N224" s="31"/>
      <c r="O224" s="31"/>
      <c r="P224" s="31"/>
      <c r="Q224" s="31"/>
    </row>
    <row r="225" spans="1:17" ht="15" customHeight="1" x14ac:dyDescent="0.3">
      <c r="A225" s="38">
        <v>217</v>
      </c>
      <c r="B225" s="50" t="s">
        <v>547</v>
      </c>
      <c r="C225" s="16" t="s">
        <v>548</v>
      </c>
      <c r="D225" s="38">
        <v>180729</v>
      </c>
      <c r="E225" s="38">
        <v>1.75</v>
      </c>
      <c r="F225" s="38">
        <v>34.07</v>
      </c>
      <c r="G225" s="24"/>
      <c r="L225" s="31"/>
      <c r="M225" s="31"/>
      <c r="N225" s="31"/>
      <c r="O225" s="31"/>
      <c r="P225" s="31"/>
      <c r="Q225" s="31"/>
    </row>
    <row r="226" spans="1:17" ht="15" customHeight="1" x14ac:dyDescent="0.3">
      <c r="A226" s="38">
        <v>218</v>
      </c>
      <c r="B226" s="50" t="s">
        <v>549</v>
      </c>
      <c r="C226" s="16" t="s">
        <v>550</v>
      </c>
      <c r="D226" s="38">
        <v>104031</v>
      </c>
      <c r="E226" s="38">
        <v>1.01</v>
      </c>
      <c r="F226" s="38">
        <v>19.61</v>
      </c>
      <c r="G226" s="24"/>
      <c r="L226" s="31"/>
      <c r="M226" s="31"/>
      <c r="N226" s="31"/>
      <c r="O226" s="31"/>
      <c r="P226" s="31"/>
      <c r="Q226" s="31"/>
    </row>
    <row r="227" spans="1:17" ht="15" customHeight="1" x14ac:dyDescent="0.3">
      <c r="A227" s="38">
        <v>219</v>
      </c>
      <c r="B227" s="50" t="s">
        <v>551</v>
      </c>
      <c r="C227" s="16" t="s">
        <v>552</v>
      </c>
      <c r="D227" s="38">
        <v>5265</v>
      </c>
      <c r="E227" s="38">
        <v>0.05</v>
      </c>
      <c r="F227" s="38">
        <v>0.99</v>
      </c>
      <c r="G227" s="24"/>
      <c r="L227" s="31"/>
      <c r="M227" s="31"/>
      <c r="N227" s="31"/>
      <c r="O227" s="31"/>
      <c r="P227" s="31"/>
      <c r="Q227" s="31"/>
    </row>
    <row r="228" spans="1:17" ht="15" customHeight="1" x14ac:dyDescent="0.3">
      <c r="A228" s="38">
        <v>220</v>
      </c>
      <c r="B228" s="50" t="s">
        <v>553</v>
      </c>
      <c r="C228" s="16" t="s">
        <v>554</v>
      </c>
      <c r="D228" s="38">
        <v>1391</v>
      </c>
      <c r="E228" s="38">
        <v>0.01</v>
      </c>
      <c r="F228" s="38">
        <v>0.26</v>
      </c>
      <c r="G228" s="24"/>
      <c r="L228" s="31"/>
      <c r="M228" s="31"/>
      <c r="N228" s="31"/>
      <c r="O228" s="31"/>
      <c r="P228" s="31"/>
      <c r="Q228" s="31"/>
    </row>
    <row r="229" spans="1:17" ht="15" customHeight="1" x14ac:dyDescent="0.3">
      <c r="A229" s="38">
        <v>221</v>
      </c>
      <c r="B229" s="50" t="s">
        <v>555</v>
      </c>
      <c r="C229" s="16" t="s">
        <v>556</v>
      </c>
      <c r="D229" s="38">
        <v>1976</v>
      </c>
      <c r="E229" s="38">
        <v>0.02</v>
      </c>
      <c r="F229" s="38">
        <v>0.37</v>
      </c>
      <c r="G229" s="24"/>
      <c r="L229" s="31"/>
      <c r="M229" s="31"/>
      <c r="N229" s="31"/>
      <c r="O229" s="31"/>
      <c r="P229" s="31"/>
      <c r="Q229" s="31"/>
    </row>
    <row r="230" spans="1:17" ht="15" customHeight="1" x14ac:dyDescent="0.3">
      <c r="A230" s="38">
        <v>222</v>
      </c>
      <c r="B230" s="50" t="s">
        <v>557</v>
      </c>
      <c r="C230" s="16" t="s">
        <v>558</v>
      </c>
      <c r="D230" s="38">
        <v>17425</v>
      </c>
      <c r="E230" s="38">
        <v>0.17</v>
      </c>
      <c r="F230" s="38">
        <v>3.28</v>
      </c>
      <c r="G230" s="24"/>
      <c r="L230" s="31"/>
      <c r="M230" s="31"/>
      <c r="N230" s="31"/>
      <c r="O230" s="31"/>
      <c r="P230" s="31"/>
      <c r="Q230" s="31"/>
    </row>
    <row r="231" spans="1:17" ht="15" customHeight="1" x14ac:dyDescent="0.3">
      <c r="A231" s="38">
        <v>223</v>
      </c>
      <c r="B231" s="50" t="s">
        <v>559</v>
      </c>
      <c r="C231" s="16" t="s">
        <v>560</v>
      </c>
      <c r="D231" s="38">
        <v>29460</v>
      </c>
      <c r="E231" s="38">
        <v>0.28000000000000003</v>
      </c>
      <c r="F231" s="38">
        <v>5.55</v>
      </c>
      <c r="G231" s="24"/>
      <c r="L231" s="31"/>
      <c r="M231" s="31"/>
      <c r="N231" s="31"/>
      <c r="O231" s="31"/>
      <c r="P231" s="31"/>
      <c r="Q231" s="31"/>
    </row>
    <row r="232" spans="1:17" ht="15" customHeight="1" x14ac:dyDescent="0.3">
      <c r="A232" s="38">
        <v>224</v>
      </c>
      <c r="B232" s="50" t="s">
        <v>561</v>
      </c>
      <c r="C232" s="16" t="s">
        <v>562</v>
      </c>
      <c r="D232" s="38">
        <v>650</v>
      </c>
      <c r="E232" s="38">
        <v>0.01</v>
      </c>
      <c r="F232" s="38">
        <v>0.12</v>
      </c>
      <c r="G232" s="24"/>
      <c r="L232" s="31"/>
      <c r="M232" s="31"/>
      <c r="N232" s="31"/>
      <c r="O232" s="31"/>
      <c r="P232" s="31"/>
      <c r="Q232" s="31"/>
    </row>
    <row r="233" spans="1:17" ht="15" customHeight="1" x14ac:dyDescent="0.3">
      <c r="A233" s="38">
        <v>225</v>
      </c>
      <c r="B233" s="50" t="s">
        <v>563</v>
      </c>
      <c r="C233" s="16" t="s">
        <v>564</v>
      </c>
      <c r="D233" s="38">
        <v>1332</v>
      </c>
      <c r="E233" s="38">
        <v>0.01</v>
      </c>
      <c r="F233" s="38">
        <v>0.25</v>
      </c>
      <c r="G233" s="24"/>
      <c r="L233" s="31"/>
      <c r="M233" s="31"/>
      <c r="N233" s="31"/>
      <c r="O233" s="31"/>
      <c r="P233" s="31"/>
      <c r="Q233" s="31"/>
    </row>
    <row r="234" spans="1:17" ht="15" customHeight="1" x14ac:dyDescent="0.3">
      <c r="A234" s="38">
        <v>226</v>
      </c>
      <c r="B234" s="50" t="s">
        <v>565</v>
      </c>
      <c r="C234" s="16" t="s">
        <v>566</v>
      </c>
      <c r="D234" s="38">
        <v>1716</v>
      </c>
      <c r="E234" s="38">
        <v>0.02</v>
      </c>
      <c r="F234" s="38">
        <v>0.32</v>
      </c>
      <c r="G234" s="24"/>
      <c r="L234" s="31"/>
      <c r="M234" s="31"/>
      <c r="N234" s="31"/>
      <c r="O234" s="31"/>
      <c r="P234" s="31"/>
      <c r="Q234" s="31"/>
    </row>
    <row r="235" spans="1:17" ht="15" customHeight="1" x14ac:dyDescent="0.3">
      <c r="A235" s="38">
        <v>227</v>
      </c>
      <c r="B235" s="50" t="s">
        <v>567</v>
      </c>
      <c r="C235" s="16" t="s">
        <v>568</v>
      </c>
      <c r="D235" s="38">
        <v>278</v>
      </c>
      <c r="E235" s="38">
        <v>0</v>
      </c>
      <c r="F235" s="38">
        <v>0.05</v>
      </c>
      <c r="G235" s="24"/>
      <c r="L235" s="31"/>
      <c r="M235" s="31"/>
      <c r="N235" s="31"/>
      <c r="O235" s="31"/>
      <c r="P235" s="31"/>
      <c r="Q235" s="31"/>
    </row>
    <row r="236" spans="1:17" ht="15" customHeight="1" x14ac:dyDescent="0.3">
      <c r="A236" s="38">
        <v>228</v>
      </c>
      <c r="B236" s="50" t="s">
        <v>569</v>
      </c>
      <c r="C236" s="16" t="s">
        <v>570</v>
      </c>
      <c r="D236" s="38">
        <v>1082</v>
      </c>
      <c r="E236" s="38">
        <v>0.01</v>
      </c>
      <c r="F236" s="38">
        <v>0.2</v>
      </c>
      <c r="G236" s="24"/>
      <c r="L236" s="31"/>
      <c r="M236" s="31"/>
      <c r="N236" s="31"/>
      <c r="O236" s="31"/>
      <c r="P236" s="31"/>
      <c r="Q236" s="31"/>
    </row>
    <row r="237" spans="1:17" ht="15" customHeight="1" x14ac:dyDescent="0.3">
      <c r="A237" s="38">
        <v>229</v>
      </c>
      <c r="B237" s="50" t="s">
        <v>571</v>
      </c>
      <c r="C237" s="16" t="s">
        <v>572</v>
      </c>
      <c r="D237" s="38">
        <v>757</v>
      </c>
      <c r="E237" s="38">
        <v>0.01</v>
      </c>
      <c r="F237" s="38">
        <v>0.14000000000000001</v>
      </c>
      <c r="G237" s="24"/>
      <c r="L237" s="31"/>
      <c r="M237" s="31"/>
      <c r="N237" s="31"/>
      <c r="O237" s="31"/>
      <c r="P237" s="31"/>
      <c r="Q237" s="31"/>
    </row>
    <row r="238" spans="1:17" ht="15" customHeight="1" x14ac:dyDescent="0.3">
      <c r="A238" s="38">
        <v>230</v>
      </c>
      <c r="B238" s="50" t="s">
        <v>573</v>
      </c>
      <c r="C238" s="16" t="s">
        <v>574</v>
      </c>
      <c r="D238" s="38">
        <v>3189</v>
      </c>
      <c r="E238" s="38">
        <v>0.03</v>
      </c>
      <c r="F238" s="38">
        <v>0.6</v>
      </c>
      <c r="G238" s="24"/>
      <c r="L238" s="31"/>
      <c r="M238" s="31"/>
      <c r="N238" s="31"/>
      <c r="O238" s="31"/>
      <c r="P238" s="31"/>
      <c r="Q238" s="31"/>
    </row>
    <row r="239" spans="1:17" ht="15" customHeight="1" x14ac:dyDescent="0.3">
      <c r="A239" s="38">
        <v>231</v>
      </c>
      <c r="B239" s="50" t="s">
        <v>575</v>
      </c>
      <c r="C239" s="16" t="s">
        <v>576</v>
      </c>
      <c r="D239" s="38">
        <v>1882</v>
      </c>
      <c r="E239" s="38">
        <v>0.02</v>
      </c>
      <c r="F239" s="38">
        <v>0.35</v>
      </c>
      <c r="G239" s="24"/>
      <c r="L239" s="31"/>
      <c r="M239" s="31"/>
      <c r="N239" s="31"/>
      <c r="O239" s="31"/>
      <c r="P239" s="31"/>
      <c r="Q239" s="31"/>
    </row>
    <row r="240" spans="1:17" ht="15" customHeight="1" x14ac:dyDescent="0.3">
      <c r="A240" s="38">
        <v>232</v>
      </c>
      <c r="B240" s="50" t="s">
        <v>577</v>
      </c>
      <c r="C240" s="16" t="s">
        <v>578</v>
      </c>
      <c r="D240" s="38">
        <v>2106</v>
      </c>
      <c r="E240" s="38">
        <v>0.02</v>
      </c>
      <c r="F240" s="38">
        <v>0.4</v>
      </c>
      <c r="G240" s="24"/>
      <c r="L240" s="31"/>
      <c r="M240" s="31"/>
      <c r="N240" s="31"/>
      <c r="O240" s="31"/>
      <c r="P240" s="31"/>
      <c r="Q240" s="31"/>
    </row>
    <row r="241" spans="1:18" ht="15" customHeight="1" x14ac:dyDescent="0.3">
      <c r="A241" s="38">
        <v>233</v>
      </c>
      <c r="B241" s="50" t="s">
        <v>579</v>
      </c>
      <c r="C241" s="16" t="s">
        <v>580</v>
      </c>
      <c r="D241" s="38">
        <v>12171</v>
      </c>
      <c r="E241" s="38">
        <v>0.12</v>
      </c>
      <c r="F241" s="38">
        <v>2.29</v>
      </c>
      <c r="G241" s="24"/>
      <c r="L241" s="31"/>
      <c r="M241" s="31"/>
      <c r="N241" s="31"/>
      <c r="O241" s="31"/>
      <c r="P241" s="31"/>
      <c r="Q241" s="31"/>
    </row>
    <row r="242" spans="1:18" ht="15" customHeight="1" x14ac:dyDescent="0.3">
      <c r="A242" s="46" t="s">
        <v>581</v>
      </c>
      <c r="B242" s="45" t="s">
        <v>805</v>
      </c>
      <c r="C242" s="46" t="s">
        <v>582</v>
      </c>
      <c r="D242" s="47">
        <f>SUM(D243:D252)</f>
        <v>2539</v>
      </c>
      <c r="E242" s="47">
        <f>SUM(E243:E252)</f>
        <v>0.01</v>
      </c>
      <c r="F242" s="47">
        <f>SUM(F243:F252)</f>
        <v>0.48</v>
      </c>
      <c r="G242" s="24"/>
      <c r="K242" s="31"/>
      <c r="L242" s="31"/>
      <c r="M242" s="31"/>
      <c r="N242" s="31"/>
      <c r="O242" s="31"/>
      <c r="P242" s="31"/>
    </row>
    <row r="243" spans="1:18" ht="15" customHeight="1" x14ac:dyDescent="0.3">
      <c r="A243" s="38">
        <v>234</v>
      </c>
      <c r="B243" s="21" t="s">
        <v>583</v>
      </c>
      <c r="C243" s="54" t="s">
        <v>584</v>
      </c>
      <c r="D243" s="38">
        <v>63</v>
      </c>
      <c r="E243" s="38">
        <v>0</v>
      </c>
      <c r="F243" s="38">
        <v>0.01</v>
      </c>
      <c r="G243" s="24"/>
      <c r="L243" s="31"/>
      <c r="M243" s="31"/>
      <c r="N243" s="31"/>
      <c r="O243" s="31"/>
      <c r="P243" s="31"/>
      <c r="Q243" s="31"/>
    </row>
    <row r="244" spans="1:18" ht="15" customHeight="1" x14ac:dyDescent="0.3">
      <c r="A244" s="38">
        <v>235</v>
      </c>
      <c r="B244" s="21" t="s">
        <v>585</v>
      </c>
      <c r="C244" s="54" t="s">
        <v>586</v>
      </c>
      <c r="D244" s="38">
        <v>45</v>
      </c>
      <c r="E244" s="38">
        <v>0</v>
      </c>
      <c r="F244" s="38">
        <v>0.01</v>
      </c>
      <c r="G244" s="24"/>
      <c r="L244" s="31"/>
      <c r="M244" s="31"/>
      <c r="N244" s="31"/>
      <c r="O244" s="31"/>
      <c r="P244" s="31"/>
      <c r="Q244" s="31"/>
    </row>
    <row r="245" spans="1:18" ht="15" customHeight="1" x14ac:dyDescent="0.3">
      <c r="A245" s="38">
        <v>236</v>
      </c>
      <c r="B245" s="21" t="s">
        <v>587</v>
      </c>
      <c r="C245" s="54" t="s">
        <v>588</v>
      </c>
      <c r="D245" s="38">
        <v>200</v>
      </c>
      <c r="E245" s="38">
        <v>0</v>
      </c>
      <c r="F245" s="38">
        <v>0.04</v>
      </c>
      <c r="G245" s="24"/>
      <c r="L245" s="31"/>
      <c r="M245" s="31"/>
      <c r="N245" s="31"/>
      <c r="O245" s="31"/>
      <c r="P245" s="31"/>
      <c r="Q245" s="31"/>
    </row>
    <row r="246" spans="1:18" ht="15" customHeight="1" x14ac:dyDescent="0.3">
      <c r="A246" s="38">
        <v>237</v>
      </c>
      <c r="B246" s="21" t="s">
        <v>589</v>
      </c>
      <c r="C246" s="54" t="s">
        <v>590</v>
      </c>
      <c r="D246" s="38">
        <v>163</v>
      </c>
      <c r="E246" s="38">
        <v>0</v>
      </c>
      <c r="F246" s="38">
        <v>0.03</v>
      </c>
      <c r="G246" s="24"/>
      <c r="L246" s="31"/>
      <c r="M246" s="31"/>
      <c r="N246" s="31"/>
      <c r="O246" s="31"/>
      <c r="P246" s="31"/>
      <c r="Q246" s="31"/>
    </row>
    <row r="247" spans="1:18" ht="15" customHeight="1" x14ac:dyDescent="0.3">
      <c r="A247" s="38">
        <v>238</v>
      </c>
      <c r="B247" s="21" t="s">
        <v>591</v>
      </c>
      <c r="C247" s="54" t="s">
        <v>592</v>
      </c>
      <c r="D247" s="38">
        <v>10</v>
      </c>
      <c r="E247" s="38">
        <v>0</v>
      </c>
      <c r="F247" s="38">
        <v>0</v>
      </c>
      <c r="G247" s="24"/>
      <c r="L247" s="31"/>
      <c r="M247" s="31"/>
      <c r="N247" s="31"/>
      <c r="O247" s="31"/>
      <c r="P247" s="31"/>
      <c r="Q247" s="31"/>
    </row>
    <row r="248" spans="1:18" ht="15" customHeight="1" x14ac:dyDescent="0.3">
      <c r="A248" s="38">
        <v>239</v>
      </c>
      <c r="B248" s="21" t="s">
        <v>593</v>
      </c>
      <c r="C248" s="54" t="s">
        <v>594</v>
      </c>
      <c r="D248" s="38">
        <v>102</v>
      </c>
      <c r="E248" s="38">
        <v>0</v>
      </c>
      <c r="F248" s="38">
        <v>0.02</v>
      </c>
      <c r="G248" s="38"/>
      <c r="L248" s="31"/>
      <c r="M248" s="31"/>
      <c r="N248" s="31"/>
      <c r="O248" s="31"/>
      <c r="P248" s="31"/>
      <c r="Q248" s="31"/>
    </row>
    <row r="249" spans="1:18" ht="15" customHeight="1" x14ac:dyDescent="0.3">
      <c r="A249" s="38">
        <v>241</v>
      </c>
      <c r="B249" s="21" t="s">
        <v>595</v>
      </c>
      <c r="C249" s="54" t="s">
        <v>596</v>
      </c>
      <c r="D249" s="38">
        <v>5</v>
      </c>
      <c r="E249" s="38">
        <v>0</v>
      </c>
      <c r="F249" s="38">
        <v>0</v>
      </c>
      <c r="G249" s="24"/>
      <c r="L249" s="31"/>
      <c r="M249" s="31"/>
      <c r="N249" s="31"/>
      <c r="O249" s="31"/>
      <c r="P249" s="31"/>
      <c r="Q249" s="31"/>
    </row>
    <row r="250" spans="1:18" ht="15" customHeight="1" x14ac:dyDescent="0.3">
      <c r="A250" s="38">
        <v>242</v>
      </c>
      <c r="B250" s="21" t="s">
        <v>597</v>
      </c>
      <c r="C250" s="54" t="s">
        <v>598</v>
      </c>
      <c r="D250" s="38">
        <v>1534</v>
      </c>
      <c r="E250" s="38">
        <v>0.01</v>
      </c>
      <c r="F250" s="38">
        <v>0.28999999999999998</v>
      </c>
      <c r="G250" s="24"/>
      <c r="L250" s="31"/>
      <c r="M250" s="31"/>
      <c r="N250" s="31"/>
      <c r="O250" s="31"/>
      <c r="P250" s="31"/>
      <c r="Q250" s="31"/>
    </row>
    <row r="251" spans="1:18" ht="15" customHeight="1" x14ac:dyDescent="0.3">
      <c r="A251" s="38">
        <v>243</v>
      </c>
      <c r="B251" s="21" t="s">
        <v>599</v>
      </c>
      <c r="C251" s="54" t="s">
        <v>600</v>
      </c>
      <c r="D251" s="38">
        <v>90</v>
      </c>
      <c r="E251" s="38">
        <v>0</v>
      </c>
      <c r="F251" s="38">
        <v>0.02</v>
      </c>
      <c r="G251" s="24"/>
      <c r="L251" s="31"/>
      <c r="M251" s="31"/>
      <c r="N251" s="31"/>
      <c r="O251" s="31"/>
      <c r="P251" s="31"/>
      <c r="Q251" s="31"/>
    </row>
    <row r="252" spans="1:18" ht="15" customHeight="1" x14ac:dyDescent="0.3">
      <c r="A252" s="38">
        <v>244</v>
      </c>
      <c r="B252" s="21" t="s">
        <v>601</v>
      </c>
      <c r="C252" s="54" t="s">
        <v>602</v>
      </c>
      <c r="D252" s="38">
        <v>327</v>
      </c>
      <c r="E252" s="38">
        <v>0</v>
      </c>
      <c r="F252" s="38">
        <v>0.06</v>
      </c>
      <c r="G252" s="24"/>
      <c r="L252" s="28"/>
      <c r="M252" s="28"/>
      <c r="N252" s="28"/>
      <c r="O252" s="28"/>
      <c r="P252" s="28"/>
      <c r="Q252" s="28"/>
      <c r="R252" s="28"/>
    </row>
    <row r="253" spans="1:18" ht="15" customHeight="1" x14ac:dyDescent="0.3">
      <c r="A253" s="46" t="s">
        <v>603</v>
      </c>
      <c r="B253" s="45" t="s">
        <v>806</v>
      </c>
      <c r="C253" s="46" t="s">
        <v>604</v>
      </c>
      <c r="D253" s="47">
        <f>SUM(D254:D260)</f>
        <v>50</v>
      </c>
      <c r="E253" s="47">
        <v>0</v>
      </c>
      <c r="F253" s="47">
        <v>0.01</v>
      </c>
      <c r="G253" s="24"/>
      <c r="L253" s="55"/>
    </row>
    <row r="254" spans="1:18" ht="15" customHeight="1" x14ac:dyDescent="0.3">
      <c r="A254" s="38">
        <v>245</v>
      </c>
      <c r="B254" s="50" t="s">
        <v>605</v>
      </c>
      <c r="C254" s="16" t="s">
        <v>606</v>
      </c>
      <c r="D254" s="38">
        <v>1</v>
      </c>
      <c r="E254" s="38">
        <v>0</v>
      </c>
      <c r="F254" s="38">
        <v>0</v>
      </c>
      <c r="G254" s="24"/>
      <c r="L254" s="31"/>
      <c r="M254" s="31"/>
      <c r="N254" s="31"/>
      <c r="O254" s="31"/>
      <c r="P254" s="31"/>
      <c r="Q254" s="31"/>
    </row>
    <row r="255" spans="1:18" ht="15" customHeight="1" x14ac:dyDescent="0.3">
      <c r="A255" s="38">
        <v>246</v>
      </c>
      <c r="B255" s="50" t="s">
        <v>607</v>
      </c>
      <c r="C255" s="16" t="s">
        <v>608</v>
      </c>
      <c r="D255" s="38">
        <v>6</v>
      </c>
      <c r="E255" s="38">
        <v>0</v>
      </c>
      <c r="F255" s="38">
        <v>0</v>
      </c>
      <c r="G255" s="24"/>
      <c r="L255" s="31"/>
      <c r="M255" s="31"/>
      <c r="N255" s="31"/>
      <c r="O255" s="31"/>
      <c r="P255" s="31"/>
      <c r="Q255" s="31"/>
    </row>
    <row r="256" spans="1:18" ht="15" customHeight="1" x14ac:dyDescent="0.3">
      <c r="A256" s="38">
        <v>247</v>
      </c>
      <c r="B256" s="50" t="s">
        <v>609</v>
      </c>
      <c r="C256" s="16" t="s">
        <v>610</v>
      </c>
      <c r="D256" s="38">
        <v>2</v>
      </c>
      <c r="E256" s="38">
        <v>0</v>
      </c>
      <c r="F256" s="38">
        <v>0</v>
      </c>
      <c r="G256" s="24"/>
      <c r="L256" s="31"/>
      <c r="M256" s="31"/>
      <c r="N256" s="31"/>
      <c r="O256" s="31"/>
      <c r="P256" s="31"/>
      <c r="Q256" s="31"/>
    </row>
    <row r="257" spans="1:18" ht="15" customHeight="1" x14ac:dyDescent="0.3">
      <c r="A257" s="38">
        <v>249</v>
      </c>
      <c r="B257" s="50" t="s">
        <v>611</v>
      </c>
      <c r="C257" s="16" t="s">
        <v>612</v>
      </c>
      <c r="D257" s="38">
        <v>5</v>
      </c>
      <c r="E257" s="38">
        <v>0</v>
      </c>
      <c r="F257" s="38">
        <v>0</v>
      </c>
      <c r="G257" s="24"/>
      <c r="L257" s="31"/>
      <c r="M257" s="31"/>
      <c r="N257" s="31"/>
      <c r="O257" s="31"/>
      <c r="P257" s="31"/>
      <c r="Q257" s="31"/>
    </row>
    <row r="258" spans="1:18" ht="15" customHeight="1" x14ac:dyDescent="0.3">
      <c r="A258" s="38">
        <v>250</v>
      </c>
      <c r="B258" s="21" t="s">
        <v>613</v>
      </c>
      <c r="C258" s="54" t="s">
        <v>614</v>
      </c>
      <c r="D258" s="38">
        <v>5</v>
      </c>
      <c r="E258" s="38">
        <v>0</v>
      </c>
      <c r="F258" s="38">
        <v>0</v>
      </c>
      <c r="G258" s="24"/>
      <c r="L258" s="31"/>
      <c r="M258" s="31"/>
      <c r="N258" s="31"/>
      <c r="O258" s="31"/>
      <c r="P258" s="31"/>
      <c r="Q258" s="31"/>
    </row>
    <row r="259" spans="1:18" ht="15" customHeight="1" x14ac:dyDescent="0.3">
      <c r="A259" s="38">
        <v>251</v>
      </c>
      <c r="B259" s="21" t="s">
        <v>615</v>
      </c>
      <c r="C259" s="54" t="s">
        <v>614</v>
      </c>
      <c r="D259" s="38">
        <v>1</v>
      </c>
      <c r="E259" s="38">
        <v>0</v>
      </c>
      <c r="F259" s="38">
        <v>0</v>
      </c>
      <c r="G259" s="38"/>
      <c r="L259" s="31"/>
      <c r="M259" s="31"/>
      <c r="N259" s="31"/>
      <c r="O259" s="31"/>
      <c r="P259" s="31"/>
      <c r="Q259" s="31"/>
    </row>
    <row r="260" spans="1:18" ht="15" customHeight="1" x14ac:dyDescent="0.3">
      <c r="A260" s="38">
        <v>253</v>
      </c>
      <c r="B260" s="21" t="s">
        <v>616</v>
      </c>
      <c r="C260" s="54" t="s">
        <v>617</v>
      </c>
      <c r="D260" s="38">
        <v>30</v>
      </c>
      <c r="E260" s="38">
        <v>0</v>
      </c>
      <c r="F260" s="38">
        <v>0.01</v>
      </c>
      <c r="G260" s="24"/>
      <c r="L260" s="31"/>
      <c r="M260" s="31"/>
      <c r="N260" s="31"/>
      <c r="O260" s="31"/>
      <c r="P260" s="31"/>
      <c r="Q260" s="31"/>
    </row>
    <row r="261" spans="1:18" ht="15" customHeight="1" x14ac:dyDescent="0.3">
      <c r="A261" s="46" t="s">
        <v>618</v>
      </c>
      <c r="B261" s="45" t="s">
        <v>807</v>
      </c>
      <c r="C261" s="46" t="s">
        <v>619</v>
      </c>
      <c r="D261" s="47">
        <f>SUM(D262:D274)</f>
        <v>5890</v>
      </c>
      <c r="E261" s="47">
        <f>SUM(E262:E274)</f>
        <v>0.04</v>
      </c>
      <c r="F261" s="47">
        <f>SUM(F262:F274)</f>
        <v>1.1200000000000001</v>
      </c>
      <c r="G261" s="24"/>
    </row>
    <row r="262" spans="1:18" ht="15" customHeight="1" x14ac:dyDescent="0.3">
      <c r="A262" s="38">
        <v>254</v>
      </c>
      <c r="B262" s="21" t="s">
        <v>620</v>
      </c>
      <c r="C262" s="54" t="s">
        <v>621</v>
      </c>
      <c r="D262" s="38">
        <v>106</v>
      </c>
      <c r="E262" s="38">
        <v>0</v>
      </c>
      <c r="F262" s="38">
        <v>0.02</v>
      </c>
      <c r="G262" s="24"/>
      <c r="L262" s="31"/>
      <c r="M262" s="31"/>
      <c r="N262" s="31"/>
      <c r="O262" s="31"/>
      <c r="P262" s="31"/>
      <c r="Q262" s="31"/>
    </row>
    <row r="263" spans="1:18" ht="15" customHeight="1" x14ac:dyDescent="0.3">
      <c r="A263" s="38">
        <v>255</v>
      </c>
      <c r="B263" s="21" t="s">
        <v>622</v>
      </c>
      <c r="C263" s="54" t="s">
        <v>623</v>
      </c>
      <c r="D263" s="38">
        <v>264</v>
      </c>
      <c r="E263" s="38">
        <v>0</v>
      </c>
      <c r="F263" s="38">
        <v>0.05</v>
      </c>
      <c r="G263" s="24"/>
      <c r="L263" s="31"/>
      <c r="M263" s="31"/>
      <c r="N263" s="31"/>
      <c r="O263" s="31"/>
      <c r="P263" s="31"/>
      <c r="Q263" s="31"/>
    </row>
    <row r="264" spans="1:18" ht="15" customHeight="1" x14ac:dyDescent="0.3">
      <c r="A264" s="38">
        <v>256</v>
      </c>
      <c r="B264" s="21" t="s">
        <v>624</v>
      </c>
      <c r="C264" s="54" t="s">
        <v>625</v>
      </c>
      <c r="D264" s="38">
        <v>1742</v>
      </c>
      <c r="E264" s="38">
        <v>0.02</v>
      </c>
      <c r="F264" s="38">
        <v>0.33</v>
      </c>
      <c r="G264" s="24"/>
      <c r="M264" s="31"/>
      <c r="N264" s="31"/>
      <c r="O264" s="31"/>
      <c r="P264" s="31"/>
      <c r="Q264" s="31"/>
      <c r="R264" s="31"/>
    </row>
    <row r="265" spans="1:18" ht="15" customHeight="1" x14ac:dyDescent="0.3">
      <c r="A265" s="38">
        <v>257</v>
      </c>
      <c r="B265" s="21" t="s">
        <v>626</v>
      </c>
      <c r="C265" s="54" t="s">
        <v>627</v>
      </c>
      <c r="D265" s="38">
        <v>51</v>
      </c>
      <c r="E265" s="38">
        <v>0</v>
      </c>
      <c r="F265" s="38">
        <v>0.01</v>
      </c>
      <c r="G265" s="24"/>
      <c r="M265" s="31"/>
      <c r="N265" s="31"/>
      <c r="O265" s="31"/>
      <c r="P265" s="31"/>
      <c r="Q265" s="31"/>
      <c r="R265" s="31"/>
    </row>
    <row r="266" spans="1:18" ht="15" customHeight="1" x14ac:dyDescent="0.3">
      <c r="A266" s="38">
        <v>258</v>
      </c>
      <c r="B266" s="21" t="s">
        <v>628</v>
      </c>
      <c r="C266" s="54" t="s">
        <v>629</v>
      </c>
      <c r="D266" s="38">
        <v>6</v>
      </c>
      <c r="E266" s="38">
        <v>0</v>
      </c>
      <c r="F266" s="38">
        <v>0</v>
      </c>
      <c r="G266" s="24"/>
      <c r="M266" s="31"/>
      <c r="N266" s="31"/>
      <c r="O266" s="31"/>
      <c r="P266" s="31"/>
      <c r="Q266" s="31"/>
      <c r="R266" s="31"/>
    </row>
    <row r="267" spans="1:18" ht="15" customHeight="1" x14ac:dyDescent="0.3">
      <c r="A267" s="38">
        <v>259</v>
      </c>
      <c r="B267" s="21" t="s">
        <v>630</v>
      </c>
      <c r="C267" s="54" t="s">
        <v>631</v>
      </c>
      <c r="D267" s="38">
        <v>309</v>
      </c>
      <c r="E267" s="38">
        <v>0</v>
      </c>
      <c r="F267" s="38">
        <v>0.06</v>
      </c>
      <c r="G267" s="24"/>
      <c r="M267" s="31"/>
      <c r="N267" s="31"/>
      <c r="O267" s="31"/>
      <c r="P267" s="31"/>
      <c r="Q267" s="31"/>
      <c r="R267" s="31"/>
    </row>
    <row r="268" spans="1:18" ht="15" customHeight="1" x14ac:dyDescent="0.3">
      <c r="A268" s="38">
        <v>260</v>
      </c>
      <c r="B268" s="21" t="s">
        <v>632</v>
      </c>
      <c r="C268" s="54" t="s">
        <v>633</v>
      </c>
      <c r="D268" s="38">
        <v>93</v>
      </c>
      <c r="E268" s="38">
        <v>0</v>
      </c>
      <c r="F268" s="38">
        <v>0.02</v>
      </c>
      <c r="G268" s="24"/>
      <c r="M268" s="31"/>
      <c r="N268" s="31"/>
      <c r="O268" s="31"/>
      <c r="P268" s="31"/>
      <c r="Q268" s="31"/>
      <c r="R268" s="31"/>
    </row>
    <row r="269" spans="1:18" ht="15" customHeight="1" x14ac:dyDescent="0.3">
      <c r="A269" s="38">
        <v>261</v>
      </c>
      <c r="B269" s="21" t="s">
        <v>634</v>
      </c>
      <c r="C269" s="54" t="s">
        <v>635</v>
      </c>
      <c r="D269" s="38">
        <v>1243</v>
      </c>
      <c r="E269" s="38">
        <v>0.01</v>
      </c>
      <c r="F269" s="38">
        <v>0.23</v>
      </c>
      <c r="G269" s="38"/>
      <c r="M269" s="31"/>
      <c r="N269" s="31"/>
      <c r="O269" s="31"/>
      <c r="P269" s="31"/>
      <c r="Q269" s="31"/>
      <c r="R269" s="31"/>
    </row>
    <row r="270" spans="1:18" ht="15" customHeight="1" x14ac:dyDescent="0.3">
      <c r="A270" s="38">
        <v>262</v>
      </c>
      <c r="B270" s="21" t="s">
        <v>636</v>
      </c>
      <c r="C270" s="54" t="s">
        <v>637</v>
      </c>
      <c r="D270" s="38">
        <v>114</v>
      </c>
      <c r="E270" s="38">
        <v>0</v>
      </c>
      <c r="F270" s="38">
        <v>0.02</v>
      </c>
      <c r="G270" s="24"/>
      <c r="M270" s="31"/>
      <c r="N270" s="31"/>
      <c r="O270" s="31"/>
      <c r="P270" s="31"/>
      <c r="Q270" s="31"/>
      <c r="R270" s="31"/>
    </row>
    <row r="271" spans="1:18" ht="15" customHeight="1" x14ac:dyDescent="0.3">
      <c r="A271" s="38">
        <v>263</v>
      </c>
      <c r="B271" s="21" t="s">
        <v>638</v>
      </c>
      <c r="C271" s="54" t="s">
        <v>639</v>
      </c>
      <c r="D271" s="38">
        <v>254</v>
      </c>
      <c r="E271" s="38">
        <v>0</v>
      </c>
      <c r="F271" s="38">
        <v>0.05</v>
      </c>
      <c r="G271" s="24"/>
      <c r="M271" s="31"/>
      <c r="N271" s="31"/>
      <c r="O271" s="31"/>
      <c r="P271" s="31"/>
      <c r="Q271" s="31"/>
      <c r="R271" s="31"/>
    </row>
    <row r="272" spans="1:18" ht="15" customHeight="1" x14ac:dyDescent="0.3">
      <c r="A272" s="38">
        <v>264</v>
      </c>
      <c r="B272" s="21" t="s">
        <v>640</v>
      </c>
      <c r="C272" s="54" t="s">
        <v>641</v>
      </c>
      <c r="D272" s="38">
        <v>471</v>
      </c>
      <c r="E272" s="38">
        <v>0</v>
      </c>
      <c r="F272" s="38">
        <v>0.09</v>
      </c>
      <c r="G272" s="24"/>
      <c r="M272" s="31"/>
      <c r="N272" s="31"/>
      <c r="O272" s="31"/>
      <c r="P272" s="31"/>
      <c r="Q272" s="31"/>
      <c r="R272" s="31"/>
    </row>
    <row r="273" spans="1:18" ht="15" customHeight="1" x14ac:dyDescent="0.3">
      <c r="A273" s="38">
        <v>265</v>
      </c>
      <c r="B273" s="21" t="s">
        <v>642</v>
      </c>
      <c r="C273" s="54" t="s">
        <v>643</v>
      </c>
      <c r="D273" s="38">
        <v>939</v>
      </c>
      <c r="E273" s="38">
        <v>0.01</v>
      </c>
      <c r="F273" s="38">
        <v>0.18</v>
      </c>
      <c r="G273" s="24"/>
      <c r="M273" s="31"/>
      <c r="N273" s="31"/>
      <c r="O273" s="31"/>
      <c r="P273" s="31"/>
      <c r="Q273" s="31"/>
      <c r="R273" s="31"/>
    </row>
    <row r="274" spans="1:18" ht="15" customHeight="1" x14ac:dyDescent="0.3">
      <c r="A274" s="38">
        <v>266</v>
      </c>
      <c r="B274" s="21" t="s">
        <v>644</v>
      </c>
      <c r="C274" s="54" t="s">
        <v>645</v>
      </c>
      <c r="D274" s="38">
        <v>298</v>
      </c>
      <c r="E274" s="38">
        <v>0</v>
      </c>
      <c r="F274" s="38">
        <v>0.06</v>
      </c>
      <c r="G274" s="24"/>
      <c r="M274" s="31"/>
      <c r="N274" s="31"/>
      <c r="O274" s="31"/>
      <c r="P274" s="31"/>
      <c r="Q274" s="31"/>
      <c r="R274" s="31"/>
    </row>
    <row r="275" spans="1:18" ht="15" customHeight="1" x14ac:dyDescent="0.3">
      <c r="A275" s="46" t="s">
        <v>646</v>
      </c>
      <c r="B275" s="45" t="s">
        <v>808</v>
      </c>
      <c r="C275" s="46" t="s">
        <v>647</v>
      </c>
      <c r="D275" s="47">
        <f>SUM(D276:D279)</f>
        <v>993885</v>
      </c>
      <c r="E275" s="47">
        <f>SUM(E276:E279)</f>
        <v>9.61</v>
      </c>
      <c r="F275" s="47">
        <f>SUM(F276:F279)</f>
        <v>187.37</v>
      </c>
      <c r="G275" s="24"/>
    </row>
    <row r="276" spans="1:18" ht="15" customHeight="1" x14ac:dyDescent="0.3">
      <c r="A276" s="38">
        <v>267</v>
      </c>
      <c r="B276" s="21" t="s">
        <v>648</v>
      </c>
      <c r="C276" s="54" t="s">
        <v>649</v>
      </c>
      <c r="D276" s="38">
        <v>127941</v>
      </c>
      <c r="E276" s="38">
        <v>1.24</v>
      </c>
      <c r="F276" s="38">
        <v>24.12</v>
      </c>
      <c r="G276" s="24"/>
      <c r="L276" s="31"/>
      <c r="M276" s="31"/>
      <c r="N276" s="31"/>
      <c r="O276" s="31"/>
      <c r="P276" s="31"/>
      <c r="Q276" s="31"/>
    </row>
    <row r="277" spans="1:18" ht="15" customHeight="1" x14ac:dyDescent="0.3">
      <c r="A277" s="38">
        <v>268</v>
      </c>
      <c r="B277" s="21" t="s">
        <v>650</v>
      </c>
      <c r="C277" s="54" t="s">
        <v>651</v>
      </c>
      <c r="D277" s="38">
        <v>174786</v>
      </c>
      <c r="E277" s="38">
        <v>1.69</v>
      </c>
      <c r="F277" s="38">
        <v>32.950000000000003</v>
      </c>
      <c r="G277" s="24"/>
      <c r="M277" s="31"/>
      <c r="N277" s="31"/>
      <c r="O277" s="31"/>
      <c r="P277" s="31"/>
      <c r="Q277" s="31"/>
      <c r="R277" s="31"/>
    </row>
    <row r="278" spans="1:18" ht="15" customHeight="1" x14ac:dyDescent="0.3">
      <c r="A278" s="38">
        <v>269</v>
      </c>
      <c r="B278" s="21" t="s">
        <v>652</v>
      </c>
      <c r="C278" s="54" t="s">
        <v>653</v>
      </c>
      <c r="D278" s="38">
        <v>2258</v>
      </c>
      <c r="E278" s="38">
        <v>0.02</v>
      </c>
      <c r="F278" s="38">
        <v>0.43</v>
      </c>
      <c r="G278" s="24"/>
      <c r="M278" s="31"/>
      <c r="N278" s="31"/>
      <c r="O278" s="31"/>
      <c r="P278" s="31"/>
      <c r="Q278" s="31"/>
      <c r="R278" s="31"/>
    </row>
    <row r="279" spans="1:18" ht="15" customHeight="1" x14ac:dyDescent="0.3">
      <c r="A279" s="38">
        <v>270</v>
      </c>
      <c r="B279" s="21" t="s">
        <v>654</v>
      </c>
      <c r="C279" s="54" t="s">
        <v>655</v>
      </c>
      <c r="D279" s="38">
        <v>688900</v>
      </c>
      <c r="E279" s="38">
        <v>6.66</v>
      </c>
      <c r="F279" s="38">
        <v>129.87</v>
      </c>
      <c r="G279" s="24"/>
      <c r="M279" s="31"/>
      <c r="N279" s="31"/>
      <c r="O279" s="31"/>
      <c r="P279" s="31"/>
      <c r="Q279" s="31"/>
      <c r="R279" s="31"/>
    </row>
    <row r="280" spans="1:18" ht="15" customHeight="1" x14ac:dyDescent="0.3">
      <c r="A280" s="46" t="s">
        <v>656</v>
      </c>
      <c r="B280" s="45" t="s">
        <v>809</v>
      </c>
      <c r="C280" s="46" t="s">
        <v>657</v>
      </c>
      <c r="D280" s="47">
        <f>SUM(D281:D299)</f>
        <v>443662</v>
      </c>
      <c r="E280" s="47">
        <f>SUM(E281:E299)</f>
        <v>4.3</v>
      </c>
      <c r="F280" s="47">
        <f>SUM(F281:F299)</f>
        <v>83.630000000000024</v>
      </c>
      <c r="G280" s="24"/>
    </row>
    <row r="281" spans="1:18" ht="15" customHeight="1" x14ac:dyDescent="0.3">
      <c r="A281" s="38">
        <v>271</v>
      </c>
      <c r="B281" s="21" t="s">
        <v>658</v>
      </c>
      <c r="C281" s="54" t="s">
        <v>659</v>
      </c>
      <c r="D281" s="38">
        <v>3450</v>
      </c>
      <c r="E281" s="38">
        <v>0.03</v>
      </c>
      <c r="F281" s="38">
        <v>0.65</v>
      </c>
      <c r="G281" s="24"/>
      <c r="K281" s="31"/>
      <c r="L281" s="31"/>
      <c r="M281" s="31"/>
      <c r="N281" s="31"/>
      <c r="O281" s="31"/>
      <c r="P281" s="31"/>
    </row>
    <row r="282" spans="1:18" ht="15" customHeight="1" x14ac:dyDescent="0.3">
      <c r="A282" s="38">
        <v>272</v>
      </c>
      <c r="B282" s="21" t="s">
        <v>660</v>
      </c>
      <c r="C282" s="54" t="s">
        <v>661</v>
      </c>
      <c r="D282" s="38">
        <v>10045</v>
      </c>
      <c r="E282" s="38">
        <v>0.1</v>
      </c>
      <c r="F282" s="38">
        <v>1.89</v>
      </c>
      <c r="G282" s="24"/>
      <c r="L282" s="31"/>
      <c r="M282" s="31"/>
      <c r="N282" s="31"/>
      <c r="O282" s="31"/>
      <c r="P282" s="31"/>
      <c r="Q282" s="31"/>
    </row>
    <row r="283" spans="1:18" ht="15" customHeight="1" x14ac:dyDescent="0.3">
      <c r="A283" s="38">
        <v>273</v>
      </c>
      <c r="B283" s="21" t="s">
        <v>662</v>
      </c>
      <c r="C283" s="54" t="s">
        <v>663</v>
      </c>
      <c r="D283" s="38">
        <v>9908</v>
      </c>
      <c r="E283" s="38">
        <v>0.1</v>
      </c>
      <c r="F283" s="38">
        <v>1.87</v>
      </c>
      <c r="G283" s="38"/>
      <c r="L283" s="31"/>
      <c r="M283" s="31"/>
      <c r="N283" s="31"/>
      <c r="O283" s="31"/>
      <c r="P283" s="31"/>
      <c r="Q283" s="31"/>
    </row>
    <row r="284" spans="1:18" ht="15" customHeight="1" x14ac:dyDescent="0.3">
      <c r="A284" s="38">
        <v>274</v>
      </c>
      <c r="B284" s="21" t="s">
        <v>664</v>
      </c>
      <c r="C284" s="54" t="s">
        <v>665</v>
      </c>
      <c r="D284" s="38">
        <v>38493</v>
      </c>
      <c r="E284" s="38">
        <v>0.37</v>
      </c>
      <c r="F284" s="38">
        <v>7.26</v>
      </c>
      <c r="G284" s="24"/>
      <c r="L284" s="31"/>
      <c r="M284" s="31"/>
      <c r="N284" s="31"/>
      <c r="O284" s="31"/>
      <c r="P284" s="31"/>
      <c r="Q284" s="31"/>
    </row>
    <row r="285" spans="1:18" ht="15" customHeight="1" x14ac:dyDescent="0.3">
      <c r="A285" s="38">
        <v>275</v>
      </c>
      <c r="B285" s="21" t="s">
        <v>666</v>
      </c>
      <c r="C285" s="54" t="s">
        <v>667</v>
      </c>
      <c r="D285" s="38">
        <v>102</v>
      </c>
      <c r="E285" s="38">
        <v>0</v>
      </c>
      <c r="F285" s="38">
        <v>0.02</v>
      </c>
      <c r="G285" s="24"/>
      <c r="L285" s="31"/>
      <c r="M285" s="31"/>
      <c r="N285" s="31"/>
      <c r="O285" s="31"/>
      <c r="P285" s="31"/>
      <c r="Q285" s="31"/>
    </row>
    <row r="286" spans="1:18" ht="15" customHeight="1" x14ac:dyDescent="0.3">
      <c r="A286" s="38">
        <v>276</v>
      </c>
      <c r="B286" s="21" t="s">
        <v>668</v>
      </c>
      <c r="C286" s="54" t="s">
        <v>669</v>
      </c>
      <c r="D286" s="38">
        <v>35754</v>
      </c>
      <c r="E286" s="38">
        <v>0.35</v>
      </c>
      <c r="F286" s="38">
        <v>6.74</v>
      </c>
      <c r="G286" s="24"/>
      <c r="L286" s="31"/>
      <c r="M286" s="31"/>
      <c r="N286" s="31"/>
      <c r="O286" s="31"/>
      <c r="P286" s="31"/>
      <c r="Q286" s="31"/>
    </row>
    <row r="287" spans="1:18" ht="15" customHeight="1" x14ac:dyDescent="0.3">
      <c r="A287" s="38">
        <v>277</v>
      </c>
      <c r="B287" s="21" t="s">
        <v>670</v>
      </c>
      <c r="C287" s="54" t="s">
        <v>671</v>
      </c>
      <c r="D287" s="38">
        <v>3720</v>
      </c>
      <c r="E287" s="38">
        <v>0.04</v>
      </c>
      <c r="F287" s="38">
        <v>0.7</v>
      </c>
      <c r="G287" s="24"/>
      <c r="L287" s="31"/>
      <c r="M287" s="31"/>
      <c r="N287" s="31"/>
      <c r="O287" s="31"/>
      <c r="P287" s="31"/>
      <c r="Q287" s="31"/>
    </row>
    <row r="288" spans="1:18" ht="15" customHeight="1" x14ac:dyDescent="0.3">
      <c r="A288" s="38">
        <v>278</v>
      </c>
      <c r="B288" s="21" t="s">
        <v>672</v>
      </c>
      <c r="C288" s="54" t="s">
        <v>673</v>
      </c>
      <c r="D288" s="38">
        <v>2198</v>
      </c>
      <c r="E288" s="38">
        <v>0.02</v>
      </c>
      <c r="F288" s="38">
        <v>0.41</v>
      </c>
      <c r="G288" s="38"/>
      <c r="L288" s="31"/>
      <c r="M288" s="31"/>
      <c r="N288" s="31"/>
      <c r="O288" s="31"/>
      <c r="P288" s="31"/>
      <c r="Q288" s="31"/>
    </row>
    <row r="289" spans="1:17" ht="15" customHeight="1" x14ac:dyDescent="0.3">
      <c r="A289" s="38">
        <v>279</v>
      </c>
      <c r="B289" s="21" t="s">
        <v>674</v>
      </c>
      <c r="C289" s="54" t="s">
        <v>675</v>
      </c>
      <c r="D289" s="38">
        <v>840</v>
      </c>
      <c r="E289" s="38">
        <v>0.01</v>
      </c>
      <c r="F289" s="38">
        <v>0.16</v>
      </c>
      <c r="G289" s="24"/>
      <c r="L289" s="31"/>
      <c r="M289" s="31"/>
      <c r="N289" s="31"/>
      <c r="O289" s="31"/>
      <c r="P289" s="31"/>
      <c r="Q289" s="31"/>
    </row>
    <row r="290" spans="1:17" ht="15" customHeight="1" x14ac:dyDescent="0.3">
      <c r="A290" s="38">
        <v>280</v>
      </c>
      <c r="B290" s="21" t="s">
        <v>676</v>
      </c>
      <c r="C290" s="54" t="s">
        <v>677</v>
      </c>
      <c r="D290" s="38">
        <v>5751</v>
      </c>
      <c r="E290" s="38">
        <v>0.06</v>
      </c>
      <c r="F290" s="38">
        <v>1.08</v>
      </c>
      <c r="G290" s="24"/>
      <c r="K290" s="31"/>
      <c r="L290" s="31"/>
      <c r="M290" s="31"/>
      <c r="N290" s="31"/>
      <c r="O290" s="31"/>
      <c r="P290" s="31"/>
    </row>
    <row r="291" spans="1:17" ht="15" customHeight="1" x14ac:dyDescent="0.3">
      <c r="A291" s="38">
        <v>281</v>
      </c>
      <c r="B291" s="21" t="s">
        <v>678</v>
      </c>
      <c r="C291" s="54" t="s">
        <v>679</v>
      </c>
      <c r="D291" s="38">
        <v>268856</v>
      </c>
      <c r="E291" s="38">
        <v>2.6</v>
      </c>
      <c r="F291" s="38">
        <v>50.68</v>
      </c>
      <c r="G291" s="24"/>
      <c r="L291" s="31"/>
    </row>
    <row r="292" spans="1:17" ht="15" customHeight="1" x14ac:dyDescent="0.3">
      <c r="A292" s="38">
        <v>282</v>
      </c>
      <c r="B292" s="21" t="s">
        <v>680</v>
      </c>
      <c r="C292" s="54" t="s">
        <v>681</v>
      </c>
      <c r="D292" s="38">
        <v>15210</v>
      </c>
      <c r="E292" s="38">
        <v>0.15</v>
      </c>
      <c r="F292" s="38">
        <v>2.87</v>
      </c>
      <c r="G292" s="24"/>
      <c r="K292" s="31"/>
      <c r="L292" s="31"/>
      <c r="M292" s="31"/>
      <c r="N292" s="31"/>
      <c r="O292" s="31"/>
      <c r="P292" s="31"/>
      <c r="Q292" s="31"/>
    </row>
    <row r="293" spans="1:17" ht="15" customHeight="1" x14ac:dyDescent="0.3">
      <c r="A293" s="38">
        <v>283</v>
      </c>
      <c r="B293" s="21" t="s">
        <v>682</v>
      </c>
      <c r="C293" s="54" t="s">
        <v>683</v>
      </c>
      <c r="D293" s="38">
        <v>14719</v>
      </c>
      <c r="E293" s="38">
        <v>0.14000000000000001</v>
      </c>
      <c r="F293" s="38">
        <v>2.77</v>
      </c>
      <c r="G293" s="24"/>
      <c r="L293" s="31"/>
    </row>
    <row r="294" spans="1:17" ht="15" customHeight="1" x14ac:dyDescent="0.3">
      <c r="A294" s="38">
        <v>284</v>
      </c>
      <c r="B294" s="21" t="s">
        <v>684</v>
      </c>
      <c r="C294" s="54" t="s">
        <v>685</v>
      </c>
      <c r="D294" s="38">
        <v>848</v>
      </c>
      <c r="E294" s="38">
        <v>0.01</v>
      </c>
      <c r="F294" s="38">
        <v>0.16</v>
      </c>
      <c r="G294" s="24"/>
      <c r="L294" s="31"/>
    </row>
    <row r="295" spans="1:17" ht="15" customHeight="1" x14ac:dyDescent="0.3">
      <c r="A295" s="38">
        <v>285</v>
      </c>
      <c r="B295" s="21" t="s">
        <v>686</v>
      </c>
      <c r="C295" s="54" t="s">
        <v>687</v>
      </c>
      <c r="D295" s="38">
        <v>1377</v>
      </c>
      <c r="E295" s="38">
        <v>0.01</v>
      </c>
      <c r="F295" s="38">
        <v>0.26</v>
      </c>
      <c r="G295" s="24"/>
      <c r="L295" s="31"/>
      <c r="M295" s="31"/>
      <c r="N295" s="31"/>
      <c r="O295" s="31"/>
      <c r="P295" s="31"/>
      <c r="Q295" s="31"/>
    </row>
    <row r="296" spans="1:17" ht="15" customHeight="1" x14ac:dyDescent="0.3">
      <c r="A296" s="38">
        <v>286</v>
      </c>
      <c r="B296" s="21" t="s">
        <v>688</v>
      </c>
      <c r="C296" s="54" t="s">
        <v>689</v>
      </c>
      <c r="D296" s="38">
        <v>219</v>
      </c>
      <c r="E296" s="38">
        <v>0</v>
      </c>
      <c r="F296" s="38">
        <v>0.04</v>
      </c>
      <c r="G296" s="24"/>
      <c r="L296" s="31"/>
      <c r="M296" s="31"/>
      <c r="N296" s="31"/>
      <c r="O296" s="31"/>
      <c r="P296" s="31"/>
      <c r="Q296" s="31"/>
    </row>
    <row r="297" spans="1:17" ht="15" customHeight="1" x14ac:dyDescent="0.3">
      <c r="A297" s="38">
        <v>287</v>
      </c>
      <c r="B297" s="21" t="s">
        <v>690</v>
      </c>
      <c r="C297" s="54" t="s">
        <v>691</v>
      </c>
      <c r="D297" s="38">
        <v>24438</v>
      </c>
      <c r="E297" s="38">
        <v>0.24</v>
      </c>
      <c r="F297" s="38">
        <v>4.6100000000000003</v>
      </c>
      <c r="G297" s="24"/>
      <c r="L297" s="31"/>
      <c r="M297" s="31"/>
      <c r="N297" s="31"/>
      <c r="O297" s="31"/>
      <c r="P297" s="31"/>
      <c r="Q297" s="31"/>
    </row>
    <row r="298" spans="1:17" ht="15" customHeight="1" x14ac:dyDescent="0.3">
      <c r="A298" s="38">
        <v>288</v>
      </c>
      <c r="B298" s="21" t="s">
        <v>692</v>
      </c>
      <c r="C298" s="54" t="s">
        <v>693</v>
      </c>
      <c r="D298" s="38">
        <v>4449</v>
      </c>
      <c r="E298" s="38">
        <v>0.04</v>
      </c>
      <c r="F298" s="38">
        <v>0.84</v>
      </c>
      <c r="G298" s="24"/>
      <c r="L298" s="31"/>
      <c r="M298" s="31"/>
      <c r="N298" s="31"/>
      <c r="O298" s="31"/>
      <c r="P298" s="31"/>
      <c r="Q298" s="31"/>
    </row>
    <row r="299" spans="1:17" ht="15" customHeight="1" x14ac:dyDescent="0.3">
      <c r="A299" s="38">
        <v>289</v>
      </c>
      <c r="B299" s="21" t="s">
        <v>694</v>
      </c>
      <c r="C299" s="54" t="s">
        <v>695</v>
      </c>
      <c r="D299" s="38">
        <v>3285</v>
      </c>
      <c r="E299" s="38">
        <v>0.03</v>
      </c>
      <c r="F299" s="38">
        <v>0.62</v>
      </c>
      <c r="G299" s="24"/>
      <c r="L299" s="31"/>
      <c r="M299" s="31"/>
      <c r="N299" s="31"/>
      <c r="O299" s="31"/>
      <c r="P299" s="31"/>
      <c r="Q299" s="31"/>
    </row>
    <row r="300" spans="1:17" ht="15" customHeight="1" x14ac:dyDescent="0.3">
      <c r="A300" s="46" t="s">
        <v>696</v>
      </c>
      <c r="B300" s="45" t="s">
        <v>810</v>
      </c>
      <c r="C300" s="46" t="s">
        <v>697</v>
      </c>
      <c r="D300" s="47">
        <f>SUM(D301:D309)</f>
        <v>1033236</v>
      </c>
      <c r="E300" s="47">
        <f>SUM(E301:E309)</f>
        <v>9.99</v>
      </c>
      <c r="F300" s="47">
        <f>SUM(F301:F309)</f>
        <v>194.79</v>
      </c>
      <c r="G300" s="24"/>
      <c r="L300" s="31"/>
      <c r="M300" s="31"/>
      <c r="N300" s="31"/>
      <c r="O300" s="31"/>
      <c r="P300" s="31"/>
      <c r="Q300" s="31"/>
    </row>
    <row r="301" spans="1:17" ht="15" customHeight="1" x14ac:dyDescent="0.3">
      <c r="A301" s="38">
        <v>290</v>
      </c>
      <c r="B301" s="21" t="s">
        <v>698</v>
      </c>
      <c r="C301" s="54" t="s">
        <v>699</v>
      </c>
      <c r="D301" s="31">
        <v>529097</v>
      </c>
      <c r="E301" s="31">
        <v>5.1100000000000003</v>
      </c>
      <c r="F301" s="31">
        <v>99.74</v>
      </c>
      <c r="G301" s="24"/>
      <c r="L301" s="31"/>
      <c r="M301" s="31"/>
      <c r="N301" s="31"/>
      <c r="O301" s="31"/>
      <c r="P301" s="31"/>
      <c r="Q301" s="31"/>
    </row>
    <row r="302" spans="1:17" ht="15" customHeight="1" x14ac:dyDescent="0.3">
      <c r="A302" s="38">
        <v>291</v>
      </c>
      <c r="B302" s="21" t="s">
        <v>700</v>
      </c>
      <c r="C302" s="54" t="s">
        <v>701</v>
      </c>
      <c r="D302" s="38">
        <v>3642</v>
      </c>
      <c r="E302" s="38">
        <v>0.04</v>
      </c>
      <c r="F302" s="38">
        <v>0.69</v>
      </c>
      <c r="G302" s="24"/>
      <c r="L302" s="31"/>
      <c r="M302" s="31"/>
      <c r="N302" s="31"/>
      <c r="O302" s="31"/>
      <c r="P302" s="31"/>
      <c r="Q302" s="31"/>
    </row>
    <row r="303" spans="1:17" ht="15" customHeight="1" x14ac:dyDescent="0.3">
      <c r="A303" s="38">
        <v>292</v>
      </c>
      <c r="B303" s="21" t="s">
        <v>702</v>
      </c>
      <c r="C303" s="54" t="s">
        <v>703</v>
      </c>
      <c r="D303" s="38">
        <v>182776</v>
      </c>
      <c r="E303" s="38">
        <v>1.77</v>
      </c>
      <c r="F303" s="38">
        <v>34.46</v>
      </c>
      <c r="G303" s="24"/>
      <c r="K303" s="31"/>
      <c r="L303" s="31"/>
      <c r="M303" s="31"/>
      <c r="N303" s="31"/>
      <c r="O303" s="31"/>
      <c r="P303" s="31"/>
    </row>
    <row r="304" spans="1:17" ht="15" customHeight="1" x14ac:dyDescent="0.3">
      <c r="A304" s="38">
        <v>293</v>
      </c>
      <c r="B304" s="21" t="s">
        <v>704</v>
      </c>
      <c r="C304" s="54" t="s">
        <v>705</v>
      </c>
      <c r="D304" s="38">
        <v>87</v>
      </c>
      <c r="E304" s="38">
        <v>0</v>
      </c>
      <c r="F304" s="38">
        <v>0.02</v>
      </c>
      <c r="G304" s="24"/>
      <c r="L304" s="31"/>
      <c r="M304" s="31"/>
      <c r="N304" s="31"/>
      <c r="O304" s="31"/>
      <c r="P304" s="31"/>
      <c r="Q304" s="31"/>
    </row>
    <row r="305" spans="1:18" ht="15" customHeight="1" x14ac:dyDescent="0.3">
      <c r="A305" s="38">
        <v>294</v>
      </c>
      <c r="B305" s="21" t="s">
        <v>706</v>
      </c>
      <c r="C305" s="54" t="s">
        <v>707</v>
      </c>
      <c r="D305" s="38">
        <v>1316</v>
      </c>
      <c r="E305" s="38">
        <v>0.01</v>
      </c>
      <c r="F305" s="38">
        <v>0.25</v>
      </c>
      <c r="G305" s="24"/>
      <c r="L305" s="31"/>
      <c r="M305" s="31"/>
      <c r="N305" s="31"/>
      <c r="O305" s="31"/>
      <c r="P305" s="31"/>
      <c r="Q305" s="31"/>
    </row>
    <row r="306" spans="1:18" ht="15" customHeight="1" x14ac:dyDescent="0.3">
      <c r="A306" s="38">
        <v>295</v>
      </c>
      <c r="B306" s="21" t="s">
        <v>708</v>
      </c>
      <c r="C306" s="54" t="s">
        <v>709</v>
      </c>
      <c r="D306" s="38">
        <v>21</v>
      </c>
      <c r="E306" s="38">
        <v>0</v>
      </c>
      <c r="F306" s="38">
        <v>0</v>
      </c>
      <c r="G306" s="24"/>
      <c r="L306" s="31"/>
      <c r="M306" s="31"/>
      <c r="N306" s="31"/>
      <c r="O306" s="31"/>
      <c r="P306" s="31"/>
      <c r="Q306" s="31"/>
    </row>
    <row r="307" spans="1:18" ht="15" customHeight="1" x14ac:dyDescent="0.3">
      <c r="A307" s="38">
        <v>296</v>
      </c>
      <c r="B307" s="21" t="s">
        <v>710</v>
      </c>
      <c r="C307" s="54" t="s">
        <v>711</v>
      </c>
      <c r="D307" s="38">
        <v>299</v>
      </c>
      <c r="E307" s="38">
        <v>0</v>
      </c>
      <c r="F307" s="38">
        <v>0.06</v>
      </c>
      <c r="G307" s="24"/>
      <c r="L307" s="31"/>
      <c r="M307" s="31"/>
      <c r="N307" s="31"/>
      <c r="O307" s="31"/>
      <c r="P307" s="31"/>
      <c r="Q307" s="31"/>
    </row>
    <row r="308" spans="1:18" ht="15" customHeight="1" x14ac:dyDescent="0.3">
      <c r="A308" s="38">
        <v>297</v>
      </c>
      <c r="B308" s="21" t="s">
        <v>712</v>
      </c>
      <c r="C308" s="54" t="s">
        <v>713</v>
      </c>
      <c r="D308" s="38">
        <v>42166</v>
      </c>
      <c r="E308" s="38">
        <v>0.41</v>
      </c>
      <c r="F308" s="38">
        <v>7.95</v>
      </c>
      <c r="G308" s="38"/>
      <c r="L308" s="31"/>
      <c r="M308" s="31"/>
      <c r="N308" s="31"/>
      <c r="O308" s="31"/>
      <c r="P308" s="31"/>
      <c r="Q308" s="31"/>
    </row>
    <row r="309" spans="1:18" ht="15" customHeight="1" x14ac:dyDescent="0.3">
      <c r="A309" s="38">
        <v>298</v>
      </c>
      <c r="B309" s="21" t="s">
        <v>714</v>
      </c>
      <c r="C309" s="54" t="s">
        <v>715</v>
      </c>
      <c r="D309" s="38">
        <v>273832</v>
      </c>
      <c r="E309" s="38">
        <v>2.65</v>
      </c>
      <c r="F309" s="38">
        <v>51.62</v>
      </c>
      <c r="G309" s="24"/>
      <c r="L309" s="31"/>
      <c r="M309" s="31"/>
      <c r="N309" s="31"/>
      <c r="O309" s="31"/>
      <c r="P309" s="31"/>
      <c r="Q309" s="31"/>
    </row>
    <row r="310" spans="1:18" ht="15" customHeight="1" x14ac:dyDescent="0.3">
      <c r="A310" s="46" t="s">
        <v>716</v>
      </c>
      <c r="B310" s="45" t="s">
        <v>811</v>
      </c>
      <c r="C310" s="46" t="s">
        <v>717</v>
      </c>
      <c r="D310" s="47">
        <f>SUM(D311:D315)</f>
        <v>19671</v>
      </c>
      <c r="E310" s="47">
        <f>SUM(E311:E315)</f>
        <v>0.2</v>
      </c>
      <c r="F310" s="47">
        <f>SUM(F311:F315)</f>
        <v>3.6999999999999997</v>
      </c>
      <c r="G310" s="24"/>
      <c r="L310" s="31"/>
      <c r="M310" s="31"/>
      <c r="N310" s="31"/>
      <c r="O310" s="31"/>
      <c r="P310" s="31"/>
      <c r="Q310" s="31"/>
    </row>
    <row r="311" spans="1:18" ht="15" customHeight="1" x14ac:dyDescent="0.3">
      <c r="A311" s="56">
        <v>901</v>
      </c>
      <c r="B311" s="57" t="s">
        <v>718</v>
      </c>
      <c r="C311" s="49" t="s">
        <v>719</v>
      </c>
      <c r="D311" s="48">
        <v>597</v>
      </c>
      <c r="E311" s="48">
        <v>0.01</v>
      </c>
      <c r="F311" s="48">
        <v>0.11</v>
      </c>
      <c r="G311" s="24"/>
      <c r="L311" s="31"/>
      <c r="M311" s="31"/>
      <c r="N311" s="31"/>
      <c r="O311" s="31"/>
      <c r="P311" s="31"/>
      <c r="Q311" s="31"/>
    </row>
    <row r="312" spans="1:18" ht="15" customHeight="1" x14ac:dyDescent="0.3">
      <c r="A312" s="58">
        <v>902</v>
      </c>
      <c r="B312" s="59" t="s">
        <v>720</v>
      </c>
      <c r="C312" s="54" t="s">
        <v>721</v>
      </c>
      <c r="D312" s="38">
        <v>18158</v>
      </c>
      <c r="E312" s="38">
        <v>0.18</v>
      </c>
      <c r="F312" s="38">
        <v>3.42</v>
      </c>
      <c r="G312" s="24"/>
      <c r="L312" s="31"/>
      <c r="M312" s="31"/>
      <c r="N312" s="31"/>
      <c r="O312" s="31"/>
      <c r="P312" s="31"/>
      <c r="Q312" s="31"/>
    </row>
    <row r="313" spans="1:18" ht="15" customHeight="1" x14ac:dyDescent="0.3">
      <c r="A313" s="60">
        <v>904</v>
      </c>
      <c r="B313" s="61" t="s">
        <v>722</v>
      </c>
      <c r="C313" s="54" t="s">
        <v>723</v>
      </c>
      <c r="D313" s="38">
        <v>907</v>
      </c>
      <c r="E313" s="38">
        <v>0.01</v>
      </c>
      <c r="F313" s="38">
        <v>0.17</v>
      </c>
      <c r="G313" s="24"/>
      <c r="M313" s="31"/>
      <c r="N313" s="31"/>
      <c r="O313" s="31"/>
      <c r="P313" s="31"/>
      <c r="Q313" s="31"/>
      <c r="R313" s="31"/>
    </row>
    <row r="314" spans="1:18" ht="15" customHeight="1" x14ac:dyDescent="0.3">
      <c r="A314" s="60">
        <v>905</v>
      </c>
      <c r="B314" s="61" t="s">
        <v>724</v>
      </c>
      <c r="C314" s="54" t="s">
        <v>725</v>
      </c>
      <c r="D314" s="38">
        <v>6</v>
      </c>
      <c r="E314" s="38">
        <v>0</v>
      </c>
      <c r="F314" s="38">
        <v>0</v>
      </c>
      <c r="G314" s="24"/>
      <c r="M314" s="31"/>
      <c r="N314" s="31"/>
      <c r="O314" s="31"/>
      <c r="P314" s="31"/>
      <c r="Q314" s="31"/>
      <c r="R314" s="31"/>
    </row>
    <row r="315" spans="1:18" ht="15" customHeight="1" x14ac:dyDescent="0.3">
      <c r="A315" s="60">
        <v>906</v>
      </c>
      <c r="B315" s="61" t="s">
        <v>726</v>
      </c>
      <c r="C315" s="54" t="s">
        <v>727</v>
      </c>
      <c r="D315" s="38">
        <v>3</v>
      </c>
      <c r="E315" s="38">
        <v>0</v>
      </c>
      <c r="F315" s="38">
        <v>0</v>
      </c>
      <c r="G315" s="24"/>
      <c r="M315" s="31"/>
      <c r="N315" s="31"/>
      <c r="O315" s="31"/>
      <c r="P315" s="31"/>
      <c r="Q315" s="31"/>
      <c r="R315" s="31"/>
    </row>
    <row r="316" spans="1:18" ht="15" customHeight="1" x14ac:dyDescent="0.3">
      <c r="A316" s="62"/>
      <c r="B316" s="62" t="s">
        <v>812</v>
      </c>
      <c r="C316" s="63"/>
      <c r="D316" s="64">
        <f>D317+D357+D397+D402+D414+D423+D434+D445+D449+D472+D488+D507+D510+D522+D546+D557+D562+D576+D581+D601+D611</f>
        <v>4998648</v>
      </c>
      <c r="E316" s="65">
        <v>100</v>
      </c>
      <c r="F316" s="64">
        <f>F317+F357+F397+F402+F414+F423+F434+F445+F449+F472+F488+F507+F510+F522+F546+F557+F562+F576+F581+F601+F611</f>
        <v>1830.5400000000004</v>
      </c>
      <c r="G316" s="24"/>
      <c r="M316" s="31"/>
      <c r="N316" s="31"/>
      <c r="O316" s="31"/>
      <c r="P316" s="31"/>
      <c r="Q316" s="31"/>
      <c r="R316" s="31"/>
    </row>
    <row r="317" spans="1:18" ht="15" customHeight="1" x14ac:dyDescent="0.3">
      <c r="A317" s="44" t="s">
        <v>113</v>
      </c>
      <c r="B317" s="45" t="s">
        <v>793</v>
      </c>
      <c r="C317" s="46" t="s">
        <v>114</v>
      </c>
      <c r="D317" s="47">
        <f>SUM(D318:D356)</f>
        <v>145113</v>
      </c>
      <c r="E317" s="47">
        <f>SUM(E318:E356)</f>
        <v>2.8899999999999992</v>
      </c>
      <c r="F317" s="66">
        <f>SUM(F318:F356)</f>
        <v>53.11999999999999</v>
      </c>
      <c r="G317" s="24"/>
      <c r="I317" s="2">
        <v>3</v>
      </c>
    </row>
    <row r="318" spans="1:18" ht="15" customHeight="1" x14ac:dyDescent="0.3">
      <c r="A318" s="2">
        <v>3</v>
      </c>
      <c r="B318" s="67" t="s">
        <v>115</v>
      </c>
      <c r="C318" s="67" t="s">
        <v>116</v>
      </c>
      <c r="D318" s="2">
        <v>1</v>
      </c>
      <c r="E318" s="2">
        <v>0</v>
      </c>
      <c r="F318" s="2">
        <v>0</v>
      </c>
      <c r="G318" s="24"/>
      <c r="L318" s="31"/>
      <c r="M318" s="31"/>
      <c r="N318" s="31"/>
      <c r="O318" s="31"/>
      <c r="P318" s="31"/>
      <c r="Q318" s="31"/>
    </row>
    <row r="319" spans="1:18" ht="15" customHeight="1" x14ac:dyDescent="0.3">
      <c r="A319" s="2">
        <v>4</v>
      </c>
      <c r="B319" s="67" t="s">
        <v>117</v>
      </c>
      <c r="C319" s="67" t="s">
        <v>118</v>
      </c>
      <c r="D319" s="2">
        <v>8</v>
      </c>
      <c r="E319" s="2">
        <v>0</v>
      </c>
      <c r="F319" s="2">
        <v>0</v>
      </c>
      <c r="G319" s="24"/>
      <c r="M319" s="31"/>
      <c r="N319" s="31"/>
      <c r="O319" s="31"/>
      <c r="P319" s="31"/>
      <c r="Q319" s="31"/>
      <c r="R319" s="31"/>
    </row>
    <row r="320" spans="1:18" ht="16.5" customHeight="1" x14ac:dyDescent="0.3">
      <c r="A320" s="2">
        <v>5</v>
      </c>
      <c r="B320" s="67" t="s">
        <v>119</v>
      </c>
      <c r="C320" s="67" t="s">
        <v>120</v>
      </c>
      <c r="D320" s="2">
        <v>16609</v>
      </c>
      <c r="E320" s="2">
        <v>0.33</v>
      </c>
      <c r="F320" s="2">
        <v>6.08</v>
      </c>
      <c r="G320" s="24"/>
      <c r="M320" s="31"/>
      <c r="N320" s="31"/>
      <c r="O320" s="31"/>
      <c r="P320" s="31"/>
      <c r="Q320" s="31"/>
      <c r="R320" s="31"/>
    </row>
    <row r="321" spans="1:18" ht="15" customHeight="1" x14ac:dyDescent="0.3">
      <c r="A321" s="2">
        <v>6</v>
      </c>
      <c r="B321" s="67" t="s">
        <v>121</v>
      </c>
      <c r="C321" s="67" t="s">
        <v>728</v>
      </c>
      <c r="D321" s="2">
        <v>18826</v>
      </c>
      <c r="E321" s="2">
        <v>0.38</v>
      </c>
      <c r="F321" s="2">
        <v>6.89</v>
      </c>
      <c r="G321" s="24"/>
      <c r="M321" s="31"/>
      <c r="N321" s="31"/>
      <c r="O321" s="31"/>
      <c r="P321" s="31"/>
      <c r="Q321" s="31"/>
      <c r="R321" s="31"/>
    </row>
    <row r="322" spans="1:18" ht="15" customHeight="1" x14ac:dyDescent="0.3">
      <c r="A322" s="2">
        <v>7</v>
      </c>
      <c r="B322" s="67" t="s">
        <v>123</v>
      </c>
      <c r="C322" s="67" t="s">
        <v>124</v>
      </c>
      <c r="D322" s="2">
        <v>232</v>
      </c>
      <c r="E322" s="2">
        <v>0</v>
      </c>
      <c r="F322" s="2">
        <v>0.08</v>
      </c>
      <c r="G322" s="38"/>
      <c r="M322" s="31"/>
      <c r="N322" s="31"/>
      <c r="O322" s="31"/>
      <c r="P322" s="31"/>
      <c r="Q322" s="31"/>
      <c r="R322" s="31"/>
    </row>
    <row r="323" spans="1:18" ht="15" customHeight="1" x14ac:dyDescent="0.3">
      <c r="A323" s="2">
        <v>8</v>
      </c>
      <c r="B323" s="67" t="s">
        <v>125</v>
      </c>
      <c r="C323" s="67" t="s">
        <v>126</v>
      </c>
      <c r="D323" s="2">
        <v>24</v>
      </c>
      <c r="E323" s="2">
        <v>0</v>
      </c>
      <c r="F323" s="2">
        <v>0.01</v>
      </c>
      <c r="G323" s="24"/>
      <c r="M323" s="31"/>
      <c r="N323" s="31"/>
      <c r="O323" s="31"/>
      <c r="P323" s="31"/>
      <c r="Q323" s="31"/>
      <c r="R323" s="31"/>
    </row>
    <row r="324" spans="1:18" ht="15" customHeight="1" x14ac:dyDescent="0.3">
      <c r="A324" s="2">
        <v>10</v>
      </c>
      <c r="B324" s="68" t="s">
        <v>127</v>
      </c>
      <c r="C324" s="2" t="s">
        <v>130</v>
      </c>
      <c r="D324" s="2">
        <v>2</v>
      </c>
      <c r="E324" s="2">
        <v>0</v>
      </c>
      <c r="F324" s="2">
        <v>0</v>
      </c>
      <c r="M324" s="31"/>
      <c r="N324" s="31"/>
      <c r="O324" s="31"/>
      <c r="P324" s="31"/>
      <c r="Q324" s="31"/>
      <c r="R324" s="31"/>
    </row>
    <row r="325" spans="1:18" ht="15" customHeight="1" x14ac:dyDescent="0.3">
      <c r="A325" s="2">
        <v>15</v>
      </c>
      <c r="B325" s="2" t="s">
        <v>131</v>
      </c>
      <c r="C325" s="2" t="s">
        <v>132</v>
      </c>
      <c r="D325" s="2">
        <v>161</v>
      </c>
      <c r="E325" s="2">
        <v>0</v>
      </c>
      <c r="F325" s="2">
        <v>0.06</v>
      </c>
      <c r="M325" s="31"/>
      <c r="N325" s="31"/>
      <c r="O325" s="31"/>
      <c r="P325" s="31"/>
      <c r="Q325" s="31"/>
      <c r="R325" s="31"/>
    </row>
    <row r="326" spans="1:18" ht="15" customHeight="1" x14ac:dyDescent="0.3">
      <c r="A326" s="2">
        <v>16</v>
      </c>
      <c r="B326" s="67" t="s">
        <v>133</v>
      </c>
      <c r="C326" s="67" t="s">
        <v>134</v>
      </c>
      <c r="D326" s="2">
        <v>5</v>
      </c>
      <c r="E326" s="2">
        <v>0</v>
      </c>
      <c r="F326" s="2">
        <v>0</v>
      </c>
      <c r="M326" s="31"/>
      <c r="N326" s="31"/>
      <c r="O326" s="31"/>
      <c r="P326" s="31"/>
      <c r="Q326" s="31"/>
      <c r="R326" s="31"/>
    </row>
    <row r="327" spans="1:18" ht="15" customHeight="1" x14ac:dyDescent="0.3">
      <c r="A327" s="2">
        <v>17</v>
      </c>
      <c r="B327" s="67" t="s">
        <v>135</v>
      </c>
      <c r="C327" s="67" t="s">
        <v>136</v>
      </c>
      <c r="D327" s="2">
        <v>440</v>
      </c>
      <c r="E327" s="2">
        <v>0.01</v>
      </c>
      <c r="F327" s="2">
        <v>0.16</v>
      </c>
      <c r="M327" s="31"/>
      <c r="N327" s="31"/>
      <c r="O327" s="31"/>
      <c r="P327" s="31"/>
      <c r="Q327" s="31"/>
      <c r="R327" s="31"/>
    </row>
    <row r="328" spans="1:18" ht="15" customHeight="1" x14ac:dyDescent="0.3">
      <c r="A328" s="2">
        <v>18</v>
      </c>
      <c r="B328" s="67" t="s">
        <v>137</v>
      </c>
      <c r="C328" s="67" t="s">
        <v>138</v>
      </c>
      <c r="D328" s="2">
        <v>6011</v>
      </c>
      <c r="E328" s="2">
        <v>0.12</v>
      </c>
      <c r="F328" s="2">
        <v>2.2000000000000002</v>
      </c>
      <c r="M328" s="31"/>
      <c r="N328" s="31"/>
      <c r="O328" s="31"/>
      <c r="P328" s="31"/>
      <c r="Q328" s="31"/>
      <c r="R328" s="31"/>
    </row>
    <row r="329" spans="1:18" ht="15" customHeight="1" x14ac:dyDescent="0.3">
      <c r="A329" s="2">
        <v>19</v>
      </c>
      <c r="B329" s="68" t="s">
        <v>139</v>
      </c>
      <c r="C329" s="2" t="s">
        <v>140</v>
      </c>
      <c r="D329" s="31">
        <v>2</v>
      </c>
      <c r="E329" s="31">
        <v>0</v>
      </c>
      <c r="F329" s="31">
        <v>0</v>
      </c>
      <c r="M329" s="31"/>
      <c r="N329" s="31"/>
      <c r="O329" s="31"/>
      <c r="P329" s="31"/>
      <c r="Q329" s="31"/>
      <c r="R329" s="31"/>
    </row>
    <row r="330" spans="1:18" ht="15" customHeight="1" x14ac:dyDescent="0.3">
      <c r="A330" s="2">
        <v>20</v>
      </c>
      <c r="B330" s="67" t="s">
        <v>141</v>
      </c>
      <c r="C330" s="67" t="s">
        <v>142</v>
      </c>
      <c r="D330" s="2">
        <v>28</v>
      </c>
      <c r="E330" s="2">
        <v>0</v>
      </c>
      <c r="F330" s="2">
        <v>0.01</v>
      </c>
      <c r="M330" s="31"/>
      <c r="N330" s="31"/>
      <c r="O330" s="31"/>
      <c r="P330" s="31"/>
      <c r="Q330" s="31"/>
      <c r="R330" s="31"/>
    </row>
    <row r="331" spans="1:18" ht="15" customHeight="1" x14ac:dyDescent="0.3">
      <c r="A331" s="2">
        <v>21</v>
      </c>
      <c r="B331" s="67" t="s">
        <v>143</v>
      </c>
      <c r="C331" s="67" t="s">
        <v>144</v>
      </c>
      <c r="D331" s="2">
        <v>33</v>
      </c>
      <c r="E331" s="2">
        <v>0</v>
      </c>
      <c r="F331" s="2">
        <v>0.01</v>
      </c>
      <c r="M331" s="31"/>
      <c r="N331" s="31"/>
      <c r="O331" s="31"/>
      <c r="P331" s="31"/>
      <c r="Q331" s="31"/>
      <c r="R331" s="31"/>
    </row>
    <row r="332" spans="1:18" ht="15" customHeight="1" x14ac:dyDescent="0.3">
      <c r="A332" s="2">
        <v>22</v>
      </c>
      <c r="B332" s="67" t="s">
        <v>145</v>
      </c>
      <c r="C332" s="67" t="s">
        <v>146</v>
      </c>
      <c r="D332" s="2">
        <v>23</v>
      </c>
      <c r="E332" s="2">
        <v>0</v>
      </c>
      <c r="F332" s="2">
        <v>0.01</v>
      </c>
      <c r="M332" s="31"/>
      <c r="N332" s="31"/>
      <c r="O332" s="31"/>
      <c r="P332" s="31"/>
      <c r="Q332" s="31"/>
      <c r="R332" s="31"/>
    </row>
    <row r="333" spans="1:18" ht="15" customHeight="1" x14ac:dyDescent="0.3">
      <c r="A333" s="2">
        <v>23</v>
      </c>
      <c r="B333" s="67" t="s">
        <v>147</v>
      </c>
      <c r="C333" s="67" t="s">
        <v>729</v>
      </c>
      <c r="D333" s="2">
        <v>76</v>
      </c>
      <c r="E333" s="2">
        <v>0</v>
      </c>
      <c r="F333" s="2">
        <v>0.03</v>
      </c>
      <c r="M333" s="31"/>
      <c r="N333" s="31"/>
      <c r="O333" s="31"/>
      <c r="P333" s="31"/>
      <c r="Q333" s="31"/>
      <c r="R333" s="31"/>
    </row>
    <row r="334" spans="1:18" ht="15" customHeight="1" x14ac:dyDescent="0.3">
      <c r="A334" s="2">
        <v>24</v>
      </c>
      <c r="B334" s="67" t="s">
        <v>149</v>
      </c>
      <c r="C334" s="67" t="s">
        <v>150</v>
      </c>
      <c r="D334" s="2">
        <v>462</v>
      </c>
      <c r="E334" s="2">
        <v>0.01</v>
      </c>
      <c r="F334" s="2">
        <v>0.17</v>
      </c>
      <c r="M334" s="31"/>
      <c r="N334" s="31"/>
      <c r="O334" s="31"/>
      <c r="P334" s="31"/>
      <c r="Q334" s="31"/>
      <c r="R334" s="31"/>
    </row>
    <row r="335" spans="1:18" ht="15" customHeight="1" x14ac:dyDescent="0.3">
      <c r="A335" s="2">
        <v>25</v>
      </c>
      <c r="B335" s="67" t="s">
        <v>151</v>
      </c>
      <c r="C335" s="67" t="s">
        <v>152</v>
      </c>
      <c r="D335" s="2">
        <v>17</v>
      </c>
      <c r="E335" s="2">
        <v>0</v>
      </c>
      <c r="F335" s="2">
        <v>0.01</v>
      </c>
      <c r="M335" s="31"/>
      <c r="N335" s="31"/>
      <c r="O335" s="31"/>
      <c r="P335" s="31"/>
      <c r="Q335" s="31"/>
      <c r="R335" s="31"/>
    </row>
    <row r="336" spans="1:18" ht="15" customHeight="1" x14ac:dyDescent="0.3">
      <c r="A336" s="2">
        <v>30</v>
      </c>
      <c r="B336" s="67" t="s">
        <v>155</v>
      </c>
      <c r="C336" s="67" t="s">
        <v>156</v>
      </c>
      <c r="D336" s="2">
        <v>36</v>
      </c>
      <c r="E336" s="2">
        <v>0</v>
      </c>
      <c r="F336" s="2">
        <v>0.01</v>
      </c>
      <c r="M336" s="31"/>
      <c r="N336" s="31"/>
      <c r="O336" s="31"/>
      <c r="P336" s="31"/>
      <c r="Q336" s="31"/>
      <c r="R336" s="31"/>
    </row>
    <row r="337" spans="1:18" ht="15" customHeight="1" x14ac:dyDescent="0.3">
      <c r="A337" s="2">
        <v>32</v>
      </c>
      <c r="B337" s="67" t="s">
        <v>157</v>
      </c>
      <c r="C337" s="67" t="s">
        <v>158</v>
      </c>
      <c r="D337" s="2">
        <v>14</v>
      </c>
      <c r="E337" s="2">
        <v>0</v>
      </c>
      <c r="F337" s="2">
        <v>0.01</v>
      </c>
      <c r="M337" s="31"/>
      <c r="N337" s="31"/>
      <c r="O337" s="31"/>
      <c r="P337" s="31"/>
      <c r="Q337" s="31"/>
      <c r="R337" s="31"/>
    </row>
    <row r="338" spans="1:18" ht="15" customHeight="1" x14ac:dyDescent="0.3">
      <c r="A338" s="2">
        <v>33</v>
      </c>
      <c r="B338" s="67" t="s">
        <v>159</v>
      </c>
      <c r="C338" s="67" t="s">
        <v>160</v>
      </c>
      <c r="D338" s="2">
        <v>1973</v>
      </c>
      <c r="E338" s="2">
        <v>0.04</v>
      </c>
      <c r="F338" s="2">
        <v>0.72</v>
      </c>
      <c r="M338" s="31"/>
      <c r="N338" s="31"/>
      <c r="O338" s="31"/>
      <c r="P338" s="31"/>
      <c r="Q338" s="31"/>
      <c r="R338" s="31"/>
    </row>
    <row r="339" spans="1:18" ht="15" customHeight="1" x14ac:dyDescent="0.3">
      <c r="A339" s="2">
        <v>34</v>
      </c>
      <c r="B339" s="67" t="s">
        <v>161</v>
      </c>
      <c r="C339" s="67" t="s">
        <v>162</v>
      </c>
      <c r="D339" s="2">
        <v>8446</v>
      </c>
      <c r="E339" s="2">
        <v>0.17</v>
      </c>
      <c r="F339" s="2">
        <v>3.09</v>
      </c>
    </row>
    <row r="340" spans="1:18" ht="15" customHeight="1" x14ac:dyDescent="0.3">
      <c r="A340" s="2">
        <v>35</v>
      </c>
      <c r="B340" s="67" t="s">
        <v>163</v>
      </c>
      <c r="C340" s="67" t="s">
        <v>164</v>
      </c>
      <c r="D340" s="2">
        <v>30</v>
      </c>
      <c r="E340" s="2">
        <v>0</v>
      </c>
      <c r="F340" s="2">
        <v>0.01</v>
      </c>
      <c r="M340" s="31"/>
    </row>
    <row r="341" spans="1:18" ht="15" customHeight="1" x14ac:dyDescent="0.3">
      <c r="A341" s="2">
        <v>36</v>
      </c>
      <c r="B341" s="67" t="s">
        <v>165</v>
      </c>
      <c r="C341" s="67" t="s">
        <v>166</v>
      </c>
      <c r="D341" s="2">
        <v>1</v>
      </c>
      <c r="E341" s="2">
        <v>0</v>
      </c>
      <c r="F341" s="2">
        <v>0</v>
      </c>
      <c r="L341" s="28"/>
    </row>
    <row r="342" spans="1:18" ht="15" customHeight="1" x14ac:dyDescent="0.3">
      <c r="A342" s="2">
        <v>37</v>
      </c>
      <c r="B342" s="67" t="s">
        <v>167</v>
      </c>
      <c r="C342" s="67" t="s">
        <v>168</v>
      </c>
      <c r="D342" s="2">
        <v>74</v>
      </c>
      <c r="E342" s="2">
        <v>0</v>
      </c>
      <c r="F342" s="2">
        <v>0.03</v>
      </c>
      <c r="L342" s="19"/>
    </row>
    <row r="343" spans="1:18" ht="15" customHeight="1" x14ac:dyDescent="0.3">
      <c r="A343" s="2">
        <v>38</v>
      </c>
      <c r="B343" s="67" t="s">
        <v>169</v>
      </c>
      <c r="C343" s="67" t="s">
        <v>170</v>
      </c>
      <c r="D343" s="2">
        <v>1378</v>
      </c>
      <c r="E343" s="2">
        <v>0.03</v>
      </c>
      <c r="F343" s="2">
        <v>0.5</v>
      </c>
      <c r="L343" s="31"/>
    </row>
    <row r="344" spans="1:18" ht="15" customHeight="1" x14ac:dyDescent="0.3">
      <c r="A344" s="2">
        <v>39</v>
      </c>
      <c r="B344" s="67" t="s">
        <v>171</v>
      </c>
      <c r="C344" s="67" t="s">
        <v>172</v>
      </c>
      <c r="D344" s="2">
        <v>223</v>
      </c>
      <c r="E344" s="2">
        <v>0</v>
      </c>
      <c r="F344" s="2">
        <v>0.08</v>
      </c>
      <c r="L344" s="19"/>
    </row>
    <row r="345" spans="1:18" ht="15" customHeight="1" x14ac:dyDescent="0.3">
      <c r="A345" s="2">
        <v>40</v>
      </c>
      <c r="B345" s="67" t="s">
        <v>173</v>
      </c>
      <c r="C345" s="67" t="s">
        <v>174</v>
      </c>
      <c r="D345" s="2">
        <v>56</v>
      </c>
      <c r="E345" s="2">
        <v>0</v>
      </c>
      <c r="F345" s="2">
        <v>0.02</v>
      </c>
      <c r="L345" s="31"/>
    </row>
    <row r="346" spans="1:18" ht="15" customHeight="1" x14ac:dyDescent="0.3">
      <c r="A346" s="2">
        <v>41</v>
      </c>
      <c r="B346" s="67" t="s">
        <v>175</v>
      </c>
      <c r="C346" s="67" t="s">
        <v>176</v>
      </c>
      <c r="D346" s="2">
        <v>75078</v>
      </c>
      <c r="E346" s="2">
        <v>1.5</v>
      </c>
      <c r="F346" s="2">
        <v>27.49</v>
      </c>
      <c r="L346" s="19"/>
    </row>
    <row r="347" spans="1:18" ht="15" customHeight="1" x14ac:dyDescent="0.3">
      <c r="A347" s="2">
        <v>42</v>
      </c>
      <c r="B347" s="67" t="s">
        <v>177</v>
      </c>
      <c r="C347" s="67" t="s">
        <v>178</v>
      </c>
      <c r="D347" s="2">
        <v>11515</v>
      </c>
      <c r="E347" s="2">
        <v>0.23</v>
      </c>
      <c r="F347" s="2">
        <v>4.22</v>
      </c>
      <c r="M347" s="31"/>
      <c r="N347" s="31"/>
      <c r="O347" s="31"/>
    </row>
    <row r="348" spans="1:18" ht="15" customHeight="1" x14ac:dyDescent="0.3">
      <c r="A348" s="2">
        <v>43</v>
      </c>
      <c r="B348" s="67" t="s">
        <v>179</v>
      </c>
      <c r="C348" s="67" t="s">
        <v>180</v>
      </c>
      <c r="D348" s="2">
        <v>2</v>
      </c>
      <c r="E348" s="2">
        <v>0</v>
      </c>
      <c r="F348" s="2">
        <v>0</v>
      </c>
      <c r="M348" s="31"/>
      <c r="N348" s="31"/>
    </row>
    <row r="349" spans="1:18" ht="15" customHeight="1" x14ac:dyDescent="0.3">
      <c r="A349" s="2">
        <v>47</v>
      </c>
      <c r="B349" s="67" t="s">
        <v>185</v>
      </c>
      <c r="C349" s="67" t="s">
        <v>186</v>
      </c>
      <c r="D349" s="2">
        <v>3</v>
      </c>
      <c r="E349" s="2">
        <v>0</v>
      </c>
      <c r="F349" s="2">
        <v>0</v>
      </c>
      <c r="M349" s="31"/>
    </row>
    <row r="350" spans="1:18" ht="15" customHeight="1" x14ac:dyDescent="0.3">
      <c r="A350" s="2">
        <v>48</v>
      </c>
      <c r="B350" s="67" t="s">
        <v>187</v>
      </c>
      <c r="C350" s="67" t="s">
        <v>188</v>
      </c>
      <c r="D350" s="2">
        <v>111</v>
      </c>
      <c r="E350" s="2">
        <v>0</v>
      </c>
      <c r="F350" s="2">
        <v>0.04</v>
      </c>
      <c r="M350" s="19"/>
      <c r="N350" s="19"/>
      <c r="O350" s="19"/>
    </row>
    <row r="351" spans="1:18" ht="15" customHeight="1" x14ac:dyDescent="0.3">
      <c r="A351" s="2">
        <v>52</v>
      </c>
      <c r="B351" s="2" t="s">
        <v>191</v>
      </c>
      <c r="C351" s="2" t="s">
        <v>192</v>
      </c>
      <c r="D351" s="2">
        <v>1</v>
      </c>
      <c r="E351" s="2">
        <v>0</v>
      </c>
      <c r="F351" s="2">
        <v>0</v>
      </c>
      <c r="M351" s="19"/>
      <c r="N351" s="19"/>
    </row>
    <row r="352" spans="1:18" ht="15" customHeight="1" x14ac:dyDescent="0.3">
      <c r="A352" s="2">
        <v>53</v>
      </c>
      <c r="B352" s="67" t="s">
        <v>193</v>
      </c>
      <c r="C352" s="67" t="s">
        <v>194</v>
      </c>
      <c r="D352" s="2">
        <v>343</v>
      </c>
      <c r="E352" s="2">
        <v>0.01</v>
      </c>
      <c r="F352" s="2">
        <v>0.13</v>
      </c>
      <c r="M352" s="31"/>
      <c r="N352" s="31"/>
      <c r="O352" s="31"/>
      <c r="P352" s="31"/>
      <c r="Q352" s="31"/>
      <c r="R352" s="31"/>
    </row>
    <row r="353" spans="1:18" ht="15" customHeight="1" x14ac:dyDescent="0.3">
      <c r="A353" s="2">
        <v>54</v>
      </c>
      <c r="B353" s="67" t="s">
        <v>195</v>
      </c>
      <c r="C353" s="67" t="s">
        <v>196</v>
      </c>
      <c r="D353" s="2">
        <v>320</v>
      </c>
      <c r="E353" s="2">
        <v>0.01</v>
      </c>
      <c r="F353" s="2">
        <v>0.12</v>
      </c>
      <c r="M353" s="31"/>
      <c r="N353" s="31"/>
      <c r="O353" s="31"/>
      <c r="P353" s="31"/>
      <c r="Q353" s="31"/>
      <c r="R353" s="31"/>
    </row>
    <row r="354" spans="1:18" ht="15" customHeight="1" x14ac:dyDescent="0.3">
      <c r="A354" s="2">
        <v>55</v>
      </c>
      <c r="B354" s="67" t="s">
        <v>197</v>
      </c>
      <c r="C354" s="67" t="s">
        <v>198</v>
      </c>
      <c r="D354" s="2">
        <v>7</v>
      </c>
      <c r="E354" s="2">
        <v>0</v>
      </c>
      <c r="F354" s="2">
        <v>0</v>
      </c>
      <c r="M354" s="31"/>
      <c r="N354" s="31"/>
      <c r="O354" s="31"/>
      <c r="P354" s="31"/>
      <c r="Q354" s="31"/>
      <c r="R354" s="31"/>
    </row>
    <row r="355" spans="1:18" ht="15" customHeight="1" x14ac:dyDescent="0.3">
      <c r="A355" s="2">
        <v>56</v>
      </c>
      <c r="B355" s="67" t="s">
        <v>735</v>
      </c>
      <c r="C355" s="2" t="s">
        <v>736</v>
      </c>
      <c r="D355" s="2">
        <v>2</v>
      </c>
      <c r="E355" s="2">
        <v>0</v>
      </c>
      <c r="F355" s="2">
        <v>0</v>
      </c>
      <c r="M355" s="31"/>
      <c r="N355" s="31"/>
      <c r="O355" s="31"/>
      <c r="P355" s="31"/>
      <c r="Q355" s="31"/>
      <c r="R355" s="31"/>
    </row>
    <row r="356" spans="1:18" ht="15" customHeight="1" x14ac:dyDescent="0.3">
      <c r="A356" s="2">
        <v>57</v>
      </c>
      <c r="B356" s="67" t="s">
        <v>199</v>
      </c>
      <c r="C356" s="67" t="s">
        <v>200</v>
      </c>
      <c r="D356" s="2">
        <v>2540</v>
      </c>
      <c r="E356" s="2">
        <v>0.05</v>
      </c>
      <c r="F356" s="2">
        <v>0.93</v>
      </c>
      <c r="M356" s="31"/>
      <c r="N356" s="31"/>
      <c r="O356" s="31"/>
      <c r="P356" s="31"/>
      <c r="Q356" s="31"/>
      <c r="R356" s="31"/>
    </row>
    <row r="357" spans="1:18" ht="15" customHeight="1" x14ac:dyDescent="0.3">
      <c r="A357" s="46" t="s">
        <v>201</v>
      </c>
      <c r="B357" s="45" t="s">
        <v>794</v>
      </c>
      <c r="C357" s="46" t="s">
        <v>202</v>
      </c>
      <c r="D357" s="47">
        <f>SUM(D358:D396)</f>
        <v>139315</v>
      </c>
      <c r="E357" s="47">
        <f t="shared" ref="E357:F357" si="7">SUM(E358:E396)</f>
        <v>2.79</v>
      </c>
      <c r="F357" s="47">
        <f t="shared" si="7"/>
        <v>51.019999999999982</v>
      </c>
      <c r="J357" s="28"/>
      <c r="K357" s="28"/>
      <c r="L357" s="28"/>
      <c r="M357" s="28"/>
      <c r="N357" s="28"/>
      <c r="O357" s="28"/>
      <c r="P357" s="28"/>
      <c r="R357" s="31"/>
    </row>
    <row r="358" spans="1:18" ht="15" customHeight="1" x14ac:dyDescent="0.3">
      <c r="A358" s="2">
        <v>58</v>
      </c>
      <c r="B358" s="67" t="s">
        <v>203</v>
      </c>
      <c r="C358" s="67" t="s">
        <v>204</v>
      </c>
      <c r="D358" s="2">
        <v>1163</v>
      </c>
      <c r="E358" s="2">
        <v>0.02</v>
      </c>
      <c r="F358" s="2">
        <v>0.43</v>
      </c>
      <c r="K358" s="55"/>
      <c r="R358" s="31"/>
    </row>
    <row r="359" spans="1:18" ht="15" customHeight="1" x14ac:dyDescent="0.3">
      <c r="A359" s="2">
        <v>59</v>
      </c>
      <c r="B359" s="67" t="s">
        <v>205</v>
      </c>
      <c r="C359" s="67" t="s">
        <v>206</v>
      </c>
      <c r="D359" s="2">
        <v>270</v>
      </c>
      <c r="E359" s="2">
        <v>0.01</v>
      </c>
      <c r="F359" s="2">
        <v>0.1</v>
      </c>
      <c r="K359" s="31"/>
      <c r="L359" s="31"/>
      <c r="M359" s="31"/>
      <c r="N359" s="31"/>
      <c r="O359" s="31"/>
      <c r="P359" s="31"/>
      <c r="R359" s="31"/>
    </row>
    <row r="360" spans="1:18" ht="15" customHeight="1" x14ac:dyDescent="0.3">
      <c r="A360" s="2">
        <v>60</v>
      </c>
      <c r="B360" s="67" t="s">
        <v>207</v>
      </c>
      <c r="C360" s="67" t="s">
        <v>208</v>
      </c>
      <c r="D360" s="2">
        <v>1074</v>
      </c>
      <c r="E360" s="2">
        <v>0.02</v>
      </c>
      <c r="F360" s="2">
        <v>0.39</v>
      </c>
      <c r="K360" s="31"/>
      <c r="L360" s="31"/>
      <c r="M360" s="31"/>
      <c r="N360" s="31"/>
      <c r="O360" s="31"/>
      <c r="P360" s="31"/>
      <c r="R360" s="31"/>
    </row>
    <row r="361" spans="1:18" ht="15" customHeight="1" x14ac:dyDescent="0.3">
      <c r="A361" s="2">
        <v>61</v>
      </c>
      <c r="B361" s="67" t="s">
        <v>209</v>
      </c>
      <c r="C361" s="67" t="s">
        <v>210</v>
      </c>
      <c r="D361" s="2">
        <v>4875</v>
      </c>
      <c r="E361" s="2">
        <v>0.1</v>
      </c>
      <c r="F361" s="2">
        <v>1.79</v>
      </c>
      <c r="K361" s="31"/>
      <c r="L361" s="31"/>
      <c r="M361" s="31"/>
      <c r="N361" s="31"/>
      <c r="O361" s="31"/>
      <c r="P361" s="31"/>
      <c r="R361" s="31"/>
    </row>
    <row r="362" spans="1:18" ht="15" customHeight="1" x14ac:dyDescent="0.3">
      <c r="A362" s="2">
        <v>62</v>
      </c>
      <c r="B362" s="67" t="s">
        <v>211</v>
      </c>
      <c r="C362" s="67" t="s">
        <v>212</v>
      </c>
      <c r="D362" s="2">
        <v>4485</v>
      </c>
      <c r="E362" s="2">
        <v>0.09</v>
      </c>
      <c r="F362" s="2">
        <v>1.64</v>
      </c>
      <c r="K362" s="31"/>
      <c r="L362" s="31"/>
      <c r="M362" s="31"/>
      <c r="N362" s="31"/>
      <c r="O362" s="31"/>
      <c r="P362" s="31"/>
      <c r="R362" s="31"/>
    </row>
    <row r="363" spans="1:18" ht="15" customHeight="1" x14ac:dyDescent="0.3">
      <c r="A363" s="2">
        <v>63</v>
      </c>
      <c r="B363" s="67" t="s">
        <v>213</v>
      </c>
      <c r="C363" s="67" t="s">
        <v>214</v>
      </c>
      <c r="D363" s="2">
        <v>588</v>
      </c>
      <c r="E363" s="2">
        <v>0.01</v>
      </c>
      <c r="F363" s="2">
        <v>0.22</v>
      </c>
      <c r="R363" s="31"/>
    </row>
    <row r="364" spans="1:18" ht="15" customHeight="1" x14ac:dyDescent="0.3">
      <c r="A364" s="2">
        <v>64</v>
      </c>
      <c r="B364" s="67" t="s">
        <v>215</v>
      </c>
      <c r="C364" s="67" t="s">
        <v>216</v>
      </c>
      <c r="D364" s="2">
        <v>995</v>
      </c>
      <c r="E364" s="2">
        <v>0.02</v>
      </c>
      <c r="F364" s="2">
        <v>0.36</v>
      </c>
      <c r="K364" s="31"/>
      <c r="R364" s="31"/>
    </row>
    <row r="365" spans="1:18" ht="15" customHeight="1" x14ac:dyDescent="0.3">
      <c r="A365" s="2">
        <v>65</v>
      </c>
      <c r="B365" s="67" t="s">
        <v>217</v>
      </c>
      <c r="C365" s="67" t="s">
        <v>218</v>
      </c>
      <c r="D365" s="2">
        <v>547</v>
      </c>
      <c r="E365" s="2">
        <v>0.01</v>
      </c>
      <c r="F365" s="2">
        <v>0.2</v>
      </c>
      <c r="J365" s="28"/>
      <c r="R365" s="31"/>
    </row>
    <row r="366" spans="1:18" ht="15" customHeight="1" x14ac:dyDescent="0.3">
      <c r="A366" s="2">
        <v>66</v>
      </c>
      <c r="B366" s="67" t="s">
        <v>219</v>
      </c>
      <c r="C366" s="67" t="s">
        <v>220</v>
      </c>
      <c r="D366" s="2">
        <v>964</v>
      </c>
      <c r="E366" s="2">
        <v>0.02</v>
      </c>
      <c r="F366" s="2">
        <v>0.35</v>
      </c>
      <c r="J366" s="19"/>
      <c r="R366" s="31"/>
    </row>
    <row r="367" spans="1:18" ht="15" customHeight="1" x14ac:dyDescent="0.3">
      <c r="A367" s="2">
        <v>67</v>
      </c>
      <c r="B367" s="67" t="s">
        <v>221</v>
      </c>
      <c r="C367" s="67" t="s">
        <v>222</v>
      </c>
      <c r="D367" s="2">
        <v>6246</v>
      </c>
      <c r="E367" s="2">
        <v>0.12</v>
      </c>
      <c r="F367" s="2">
        <v>2.29</v>
      </c>
      <c r="J367" s="31"/>
      <c r="R367" s="31"/>
    </row>
    <row r="368" spans="1:18" ht="15" customHeight="1" x14ac:dyDescent="0.3">
      <c r="A368" s="2">
        <v>68</v>
      </c>
      <c r="B368" s="67" t="s">
        <v>223</v>
      </c>
      <c r="C368" s="67" t="s">
        <v>224</v>
      </c>
      <c r="D368" s="2">
        <v>251</v>
      </c>
      <c r="E368" s="2">
        <v>0.01</v>
      </c>
      <c r="F368" s="2">
        <v>0.09</v>
      </c>
      <c r="J368" s="19"/>
      <c r="R368" s="31"/>
    </row>
    <row r="369" spans="1:18" ht="15" customHeight="1" x14ac:dyDescent="0.3">
      <c r="A369" s="2">
        <v>69</v>
      </c>
      <c r="B369" s="67" t="s">
        <v>225</v>
      </c>
      <c r="C369" s="67" t="s">
        <v>226</v>
      </c>
      <c r="D369" s="2">
        <v>329</v>
      </c>
      <c r="E369" s="2">
        <v>0.01</v>
      </c>
      <c r="F369" s="2">
        <v>0.12</v>
      </c>
      <c r="J369" s="31"/>
      <c r="R369" s="31"/>
    </row>
    <row r="370" spans="1:18" ht="15" customHeight="1" x14ac:dyDescent="0.3">
      <c r="A370" s="2">
        <v>70</v>
      </c>
      <c r="B370" s="67" t="s">
        <v>227</v>
      </c>
      <c r="C370" s="67" t="s">
        <v>228</v>
      </c>
      <c r="D370" s="2">
        <v>1843</v>
      </c>
      <c r="E370" s="2">
        <v>0.04</v>
      </c>
      <c r="F370" s="2">
        <v>0.67</v>
      </c>
      <c r="J370" s="19"/>
      <c r="R370" s="31"/>
    </row>
    <row r="371" spans="1:18" ht="15" customHeight="1" x14ac:dyDescent="0.3">
      <c r="A371" s="2">
        <v>71</v>
      </c>
      <c r="B371" s="67" t="s">
        <v>229</v>
      </c>
      <c r="C371" s="67" t="s">
        <v>230</v>
      </c>
      <c r="D371" s="2">
        <v>4318</v>
      </c>
      <c r="E371" s="2">
        <v>0.09</v>
      </c>
      <c r="F371" s="2">
        <v>1.58</v>
      </c>
      <c r="K371" s="31"/>
      <c r="L371" s="31"/>
      <c r="M371" s="31"/>
      <c r="R371" s="31"/>
    </row>
    <row r="372" spans="1:18" ht="15" customHeight="1" x14ac:dyDescent="0.3">
      <c r="A372" s="2">
        <v>72</v>
      </c>
      <c r="B372" s="67" t="s">
        <v>231</v>
      </c>
      <c r="C372" s="67" t="s">
        <v>232</v>
      </c>
      <c r="D372" s="2">
        <v>794</v>
      </c>
      <c r="E372" s="2">
        <v>0.02</v>
      </c>
      <c r="F372" s="2">
        <v>0.28999999999999998</v>
      </c>
      <c r="K372" s="31"/>
      <c r="L372" s="31"/>
    </row>
    <row r="373" spans="1:18" ht="15" customHeight="1" x14ac:dyDescent="0.3">
      <c r="A373" s="2">
        <v>73</v>
      </c>
      <c r="B373" s="67" t="s">
        <v>233</v>
      </c>
      <c r="C373" s="67" t="s">
        <v>234</v>
      </c>
      <c r="D373" s="2">
        <v>13504</v>
      </c>
      <c r="E373" s="2">
        <v>0.27</v>
      </c>
      <c r="F373" s="2">
        <v>4.95</v>
      </c>
      <c r="K373" s="31"/>
    </row>
    <row r="374" spans="1:18" ht="15" customHeight="1" x14ac:dyDescent="0.3">
      <c r="A374" s="2">
        <v>74</v>
      </c>
      <c r="B374" s="67" t="s">
        <v>235</v>
      </c>
      <c r="C374" s="67" t="s">
        <v>236</v>
      </c>
      <c r="D374" s="2">
        <v>1161</v>
      </c>
      <c r="E374" s="2">
        <v>0.02</v>
      </c>
      <c r="F374" s="2">
        <v>0.43</v>
      </c>
      <c r="K374" s="19"/>
      <c r="L374" s="19"/>
      <c r="M374" s="19"/>
    </row>
    <row r="375" spans="1:18" ht="15" customHeight="1" x14ac:dyDescent="0.3">
      <c r="A375" s="2">
        <v>75</v>
      </c>
      <c r="B375" s="67" t="s">
        <v>237</v>
      </c>
      <c r="C375" s="67" t="s">
        <v>238</v>
      </c>
      <c r="D375" s="2">
        <v>1074</v>
      </c>
      <c r="E375" s="2">
        <v>0.02</v>
      </c>
      <c r="F375" s="2">
        <v>0.39</v>
      </c>
      <c r="K375" s="19"/>
      <c r="L375" s="19"/>
    </row>
    <row r="376" spans="1:18" ht="15" customHeight="1" x14ac:dyDescent="0.3">
      <c r="A376" s="2">
        <v>76</v>
      </c>
      <c r="B376" s="67" t="s">
        <v>239</v>
      </c>
      <c r="C376" s="67" t="s">
        <v>240</v>
      </c>
      <c r="D376" s="2">
        <v>1173</v>
      </c>
      <c r="E376" s="2">
        <v>0.02</v>
      </c>
      <c r="F376" s="2">
        <v>0.43</v>
      </c>
      <c r="K376" s="31"/>
      <c r="L376" s="31"/>
      <c r="M376" s="31"/>
      <c r="N376" s="31"/>
      <c r="O376" s="31"/>
      <c r="P376" s="31"/>
    </row>
    <row r="377" spans="1:18" ht="15" customHeight="1" x14ac:dyDescent="0.3">
      <c r="A377" s="2">
        <v>77</v>
      </c>
      <c r="B377" s="67" t="s">
        <v>241</v>
      </c>
      <c r="C377" s="67" t="s">
        <v>242</v>
      </c>
      <c r="D377" s="2">
        <v>5021</v>
      </c>
      <c r="E377" s="2">
        <v>0.1</v>
      </c>
      <c r="F377" s="2">
        <v>1.84</v>
      </c>
      <c r="K377" s="31"/>
      <c r="L377" s="31"/>
      <c r="M377" s="31"/>
      <c r="N377" s="31"/>
      <c r="O377" s="31"/>
      <c r="P377" s="31"/>
    </row>
    <row r="378" spans="1:18" ht="15" customHeight="1" x14ac:dyDescent="0.3">
      <c r="A378" s="2">
        <v>78</v>
      </c>
      <c r="B378" s="67" t="s">
        <v>243</v>
      </c>
      <c r="C378" s="67" t="s">
        <v>244</v>
      </c>
      <c r="D378" s="2">
        <v>848</v>
      </c>
      <c r="E378" s="2">
        <v>0.02</v>
      </c>
      <c r="F378" s="2">
        <v>0.31</v>
      </c>
      <c r="K378" s="31"/>
      <c r="L378" s="31"/>
      <c r="M378" s="31"/>
      <c r="N378" s="31"/>
      <c r="O378" s="31"/>
      <c r="P378" s="31"/>
    </row>
    <row r="379" spans="1:18" ht="15" customHeight="1" x14ac:dyDescent="0.3">
      <c r="A379" s="2">
        <v>79</v>
      </c>
      <c r="B379" s="67" t="s">
        <v>245</v>
      </c>
      <c r="C379" s="67" t="s">
        <v>246</v>
      </c>
      <c r="D379" s="2">
        <v>3552</v>
      </c>
      <c r="E379" s="2">
        <v>7.0000000000000007E-2</v>
      </c>
      <c r="F379" s="2">
        <v>1.3</v>
      </c>
      <c r="K379" s="31"/>
      <c r="L379" s="31"/>
      <c r="M379" s="31"/>
      <c r="N379" s="31"/>
      <c r="O379" s="31"/>
      <c r="P379" s="31"/>
    </row>
    <row r="380" spans="1:18" ht="15" customHeight="1" x14ac:dyDescent="0.3">
      <c r="A380" s="2">
        <v>80</v>
      </c>
      <c r="B380" s="67" t="s">
        <v>247</v>
      </c>
      <c r="C380" s="67" t="s">
        <v>248</v>
      </c>
      <c r="D380" s="2">
        <v>1965</v>
      </c>
      <c r="E380" s="2">
        <v>0.04</v>
      </c>
      <c r="F380" s="2">
        <v>0.72</v>
      </c>
      <c r="K380" s="31"/>
      <c r="L380" s="31"/>
      <c r="M380" s="31"/>
      <c r="N380" s="31"/>
      <c r="O380" s="31"/>
      <c r="P380" s="31"/>
    </row>
    <row r="381" spans="1:18" ht="15" customHeight="1" x14ac:dyDescent="0.3">
      <c r="A381" s="2">
        <v>81</v>
      </c>
      <c r="B381" s="67" t="s">
        <v>249</v>
      </c>
      <c r="C381" s="67" t="s">
        <v>250</v>
      </c>
      <c r="D381" s="2">
        <v>172</v>
      </c>
      <c r="E381" s="2">
        <v>0</v>
      </c>
      <c r="F381" s="2">
        <v>0.06</v>
      </c>
      <c r="K381" s="31"/>
      <c r="L381" s="31"/>
      <c r="M381" s="31"/>
      <c r="N381" s="31"/>
      <c r="O381" s="31"/>
      <c r="P381" s="31"/>
    </row>
    <row r="382" spans="1:18" ht="15" customHeight="1" x14ac:dyDescent="0.3">
      <c r="A382" s="2">
        <v>82</v>
      </c>
      <c r="B382" s="67" t="s">
        <v>251</v>
      </c>
      <c r="C382" s="67" t="s">
        <v>252</v>
      </c>
      <c r="D382" s="2">
        <v>837</v>
      </c>
      <c r="E382" s="2">
        <v>0.02</v>
      </c>
      <c r="F382" s="2">
        <v>0.31</v>
      </c>
      <c r="K382" s="31"/>
      <c r="L382" s="31"/>
      <c r="M382" s="31"/>
      <c r="N382" s="31"/>
      <c r="O382" s="31"/>
      <c r="P382" s="31"/>
    </row>
    <row r="383" spans="1:18" ht="15" customHeight="1" x14ac:dyDescent="0.3">
      <c r="A383" s="2">
        <v>83</v>
      </c>
      <c r="B383" s="67" t="s">
        <v>253</v>
      </c>
      <c r="C383" s="67" t="s">
        <v>254</v>
      </c>
      <c r="D383" s="2">
        <v>67</v>
      </c>
      <c r="E383" s="2">
        <v>0</v>
      </c>
      <c r="F383" s="2">
        <v>0.02</v>
      </c>
      <c r="K383" s="31"/>
      <c r="L383" s="31"/>
      <c r="M383" s="31"/>
      <c r="N383" s="31"/>
      <c r="O383" s="31"/>
      <c r="P383" s="31"/>
    </row>
    <row r="384" spans="1:18" ht="15" customHeight="1" x14ac:dyDescent="0.3">
      <c r="A384" s="2">
        <v>84</v>
      </c>
      <c r="B384" s="67" t="s">
        <v>255</v>
      </c>
      <c r="C384" s="67" t="s">
        <v>256</v>
      </c>
      <c r="D384" s="2">
        <v>8169</v>
      </c>
      <c r="E384" s="2">
        <v>0.16</v>
      </c>
      <c r="F384" s="2">
        <v>2.99</v>
      </c>
      <c r="K384" s="31"/>
      <c r="L384" s="31"/>
      <c r="M384" s="31"/>
      <c r="N384" s="31"/>
      <c r="O384" s="31"/>
      <c r="P384" s="31"/>
    </row>
    <row r="385" spans="1:16" ht="15" customHeight="1" x14ac:dyDescent="0.3">
      <c r="A385" s="2">
        <v>85</v>
      </c>
      <c r="B385" s="67" t="s">
        <v>257</v>
      </c>
      <c r="C385" s="67" t="s">
        <v>258</v>
      </c>
      <c r="D385" s="2">
        <v>617</v>
      </c>
      <c r="E385" s="2">
        <v>0.01</v>
      </c>
      <c r="F385" s="2">
        <v>0.23</v>
      </c>
      <c r="K385" s="31"/>
      <c r="L385" s="31"/>
      <c r="M385" s="31"/>
      <c r="N385" s="31"/>
      <c r="O385" s="31"/>
      <c r="P385" s="31"/>
    </row>
    <row r="386" spans="1:16" ht="15" customHeight="1" x14ac:dyDescent="0.3">
      <c r="A386" s="2">
        <v>86</v>
      </c>
      <c r="B386" s="67" t="s">
        <v>259</v>
      </c>
      <c r="C386" s="67" t="s">
        <v>260</v>
      </c>
      <c r="D386" s="2">
        <v>1956</v>
      </c>
      <c r="E386" s="2">
        <v>0.04</v>
      </c>
      <c r="F386" s="2">
        <v>0.72</v>
      </c>
      <c r="K386" s="31"/>
      <c r="L386" s="31"/>
      <c r="M386" s="31"/>
      <c r="N386" s="31"/>
      <c r="O386" s="31"/>
      <c r="P386" s="31"/>
    </row>
    <row r="387" spans="1:16" ht="15" customHeight="1" x14ac:dyDescent="0.3">
      <c r="A387" s="2">
        <v>87</v>
      </c>
      <c r="B387" s="67" t="s">
        <v>261</v>
      </c>
      <c r="C387" s="67" t="s">
        <v>262</v>
      </c>
      <c r="D387" s="2">
        <v>1806</v>
      </c>
      <c r="E387" s="2">
        <v>0.04</v>
      </c>
      <c r="F387" s="2">
        <v>0.66</v>
      </c>
      <c r="K387" s="31"/>
      <c r="L387" s="31"/>
      <c r="M387" s="31"/>
      <c r="N387" s="31"/>
      <c r="O387" s="31"/>
      <c r="P387" s="31"/>
    </row>
    <row r="388" spans="1:16" ht="15" customHeight="1" x14ac:dyDescent="0.3">
      <c r="A388" s="2">
        <v>88</v>
      </c>
      <c r="B388" s="67" t="s">
        <v>263</v>
      </c>
      <c r="C388" s="67" t="s">
        <v>264</v>
      </c>
      <c r="D388" s="2">
        <v>782</v>
      </c>
      <c r="E388" s="2">
        <v>0.02</v>
      </c>
      <c r="F388" s="2">
        <v>0.28999999999999998</v>
      </c>
      <c r="K388" s="31"/>
      <c r="L388" s="31"/>
      <c r="M388" s="31"/>
      <c r="N388" s="31"/>
      <c r="O388" s="31"/>
      <c r="P388" s="31"/>
    </row>
    <row r="389" spans="1:16" ht="15" customHeight="1" x14ac:dyDescent="0.3">
      <c r="A389" s="2">
        <v>89</v>
      </c>
      <c r="B389" s="67" t="s">
        <v>265</v>
      </c>
      <c r="C389" s="67" t="s">
        <v>266</v>
      </c>
      <c r="D389" s="2">
        <v>144</v>
      </c>
      <c r="E389" s="2">
        <v>0</v>
      </c>
      <c r="F389" s="2">
        <v>0.05</v>
      </c>
      <c r="K389" s="31"/>
      <c r="L389" s="31"/>
      <c r="M389" s="31"/>
      <c r="N389" s="31"/>
      <c r="O389" s="31"/>
      <c r="P389" s="31"/>
    </row>
    <row r="390" spans="1:16" ht="15" customHeight="1" x14ac:dyDescent="0.3">
      <c r="A390" s="2">
        <v>90</v>
      </c>
      <c r="B390" s="67" t="s">
        <v>267</v>
      </c>
      <c r="C390" s="67" t="s">
        <v>268</v>
      </c>
      <c r="D390" s="2">
        <v>23310</v>
      </c>
      <c r="E390" s="2">
        <v>0.47</v>
      </c>
      <c r="F390" s="2">
        <v>8.5399999999999991</v>
      </c>
      <c r="K390" s="31"/>
      <c r="L390" s="31"/>
      <c r="M390" s="31"/>
      <c r="N390" s="31"/>
      <c r="O390" s="31"/>
      <c r="P390" s="31"/>
    </row>
    <row r="391" spans="1:16" ht="15" customHeight="1" x14ac:dyDescent="0.3">
      <c r="A391" s="2">
        <v>91</v>
      </c>
      <c r="B391" s="67" t="s">
        <v>269</v>
      </c>
      <c r="C391" s="67" t="s">
        <v>270</v>
      </c>
      <c r="D391" s="2">
        <v>1845</v>
      </c>
      <c r="E391" s="2">
        <v>0.04</v>
      </c>
      <c r="F391" s="2">
        <v>0.68</v>
      </c>
      <c r="K391" s="31"/>
      <c r="L391" s="31"/>
      <c r="M391" s="31"/>
      <c r="N391" s="31"/>
      <c r="O391" s="31"/>
      <c r="P391" s="31"/>
    </row>
    <row r="392" spans="1:16" ht="15" customHeight="1" x14ac:dyDescent="0.3">
      <c r="A392" s="2">
        <v>92</v>
      </c>
      <c r="B392" s="67" t="s">
        <v>271</v>
      </c>
      <c r="C392" s="67" t="s">
        <v>272</v>
      </c>
      <c r="D392" s="2">
        <v>1131</v>
      </c>
      <c r="E392" s="2">
        <v>0.02</v>
      </c>
      <c r="F392" s="2">
        <v>0.41</v>
      </c>
      <c r="K392" s="31"/>
      <c r="L392" s="31"/>
      <c r="M392" s="31"/>
      <c r="N392" s="31"/>
      <c r="O392" s="31"/>
      <c r="P392" s="31"/>
    </row>
    <row r="393" spans="1:16" ht="15" customHeight="1" x14ac:dyDescent="0.3">
      <c r="A393" s="2">
        <v>93</v>
      </c>
      <c r="B393" s="67" t="s">
        <v>273</v>
      </c>
      <c r="C393" s="67" t="s">
        <v>274</v>
      </c>
      <c r="D393" s="2">
        <v>569</v>
      </c>
      <c r="E393" s="2">
        <v>0.01</v>
      </c>
      <c r="F393" s="2">
        <v>0.21</v>
      </c>
      <c r="K393" s="31"/>
      <c r="L393" s="31"/>
      <c r="M393" s="31"/>
      <c r="N393" s="31"/>
      <c r="O393" s="31"/>
      <c r="P393" s="31"/>
    </row>
    <row r="394" spans="1:16" ht="15" customHeight="1" x14ac:dyDescent="0.3">
      <c r="A394" s="2">
        <v>94</v>
      </c>
      <c r="B394" s="67" t="s">
        <v>275</v>
      </c>
      <c r="C394" s="67" t="s">
        <v>276</v>
      </c>
      <c r="D394" s="2">
        <v>529</v>
      </c>
      <c r="E394" s="2">
        <v>0.01</v>
      </c>
      <c r="F394" s="2">
        <v>0.19</v>
      </c>
      <c r="K394" s="31"/>
      <c r="L394" s="31"/>
      <c r="M394" s="31"/>
      <c r="N394" s="31"/>
      <c r="O394" s="31"/>
      <c r="P394" s="31"/>
    </row>
    <row r="395" spans="1:16" ht="15" customHeight="1" x14ac:dyDescent="0.3">
      <c r="A395" s="2">
        <v>95</v>
      </c>
      <c r="B395" s="67" t="s">
        <v>277</v>
      </c>
      <c r="C395" s="67" t="s">
        <v>278</v>
      </c>
      <c r="D395" s="2">
        <v>1203</v>
      </c>
      <c r="E395" s="2">
        <v>0.02</v>
      </c>
      <c r="F395" s="2">
        <v>0.44</v>
      </c>
      <c r="K395" s="31"/>
      <c r="L395" s="31"/>
      <c r="M395" s="31"/>
      <c r="N395" s="31"/>
      <c r="O395" s="31"/>
      <c r="P395" s="31"/>
    </row>
    <row r="396" spans="1:16" ht="15" customHeight="1" x14ac:dyDescent="0.3">
      <c r="A396" s="2">
        <v>96</v>
      </c>
      <c r="B396" s="67" t="s">
        <v>279</v>
      </c>
      <c r="C396" s="67" t="s">
        <v>280</v>
      </c>
      <c r="D396" s="2">
        <v>39138</v>
      </c>
      <c r="E396" s="2">
        <v>0.78</v>
      </c>
      <c r="F396" s="2">
        <v>14.33</v>
      </c>
      <c r="K396" s="31"/>
      <c r="L396" s="31"/>
      <c r="M396" s="31"/>
      <c r="N396" s="31"/>
      <c r="O396" s="31"/>
      <c r="P396" s="31"/>
    </row>
    <row r="397" spans="1:16" ht="15" customHeight="1" x14ac:dyDescent="0.3">
      <c r="A397" s="46" t="s">
        <v>281</v>
      </c>
      <c r="B397" s="52" t="s">
        <v>795</v>
      </c>
      <c r="C397" s="46" t="s">
        <v>282</v>
      </c>
      <c r="D397" s="47">
        <f>SUM(D398:D401)</f>
        <v>59060</v>
      </c>
      <c r="E397" s="47">
        <f>SUM(E398:E401)</f>
        <v>1.18</v>
      </c>
      <c r="F397" s="47">
        <f>SUM(F398:F401)</f>
        <v>21.62</v>
      </c>
      <c r="K397" s="31"/>
      <c r="L397" s="31"/>
      <c r="M397" s="31"/>
      <c r="N397" s="31"/>
      <c r="O397" s="31"/>
      <c r="P397" s="31"/>
    </row>
    <row r="398" spans="1:16" ht="15" customHeight="1" x14ac:dyDescent="0.3">
      <c r="A398" s="38">
        <v>97</v>
      </c>
      <c r="B398" s="50" t="s">
        <v>283</v>
      </c>
      <c r="C398" s="16" t="s">
        <v>284</v>
      </c>
      <c r="D398" s="31">
        <v>36600</v>
      </c>
      <c r="E398" s="31">
        <v>0.73</v>
      </c>
      <c r="F398" s="31">
        <v>13.4</v>
      </c>
      <c r="K398" s="31"/>
      <c r="L398" s="31"/>
      <c r="M398" s="31"/>
      <c r="N398" s="31"/>
      <c r="O398" s="31"/>
      <c r="P398" s="31"/>
    </row>
    <row r="399" spans="1:16" ht="15" customHeight="1" x14ac:dyDescent="0.3">
      <c r="A399" s="38">
        <v>98</v>
      </c>
      <c r="B399" s="50" t="s">
        <v>285</v>
      </c>
      <c r="C399" s="16" t="s">
        <v>286</v>
      </c>
      <c r="D399" s="31">
        <v>11532</v>
      </c>
      <c r="E399" s="31">
        <v>0.23</v>
      </c>
      <c r="F399" s="31">
        <v>4.22</v>
      </c>
      <c r="K399" s="31"/>
      <c r="L399" s="31"/>
      <c r="M399" s="31"/>
      <c r="N399" s="31"/>
      <c r="O399" s="31"/>
      <c r="P399" s="31"/>
    </row>
    <row r="400" spans="1:16" ht="15" customHeight="1" x14ac:dyDescent="0.3">
      <c r="A400" s="38">
        <v>99</v>
      </c>
      <c r="B400" s="50" t="s">
        <v>287</v>
      </c>
      <c r="C400" s="16" t="s">
        <v>288</v>
      </c>
      <c r="D400" s="31">
        <v>9964</v>
      </c>
      <c r="E400" s="31">
        <v>0.2</v>
      </c>
      <c r="F400" s="31">
        <v>3.65</v>
      </c>
      <c r="K400" s="31"/>
      <c r="L400" s="31"/>
      <c r="M400" s="31"/>
      <c r="N400" s="31"/>
      <c r="O400" s="31"/>
      <c r="P400" s="31"/>
    </row>
    <row r="401" spans="1:17" ht="15" customHeight="1" x14ac:dyDescent="0.3">
      <c r="A401" s="38">
        <v>100</v>
      </c>
      <c r="B401" s="50" t="s">
        <v>289</v>
      </c>
      <c r="C401" s="16" t="s">
        <v>290</v>
      </c>
      <c r="D401" s="31">
        <v>964</v>
      </c>
      <c r="E401" s="31">
        <v>0.02</v>
      </c>
      <c r="F401" s="31">
        <v>0.35</v>
      </c>
    </row>
    <row r="402" spans="1:17" ht="15" customHeight="1" x14ac:dyDescent="0.3">
      <c r="A402" s="46" t="s">
        <v>291</v>
      </c>
      <c r="B402" s="45" t="s">
        <v>796</v>
      </c>
      <c r="C402" s="46" t="s">
        <v>292</v>
      </c>
      <c r="D402" s="47">
        <f>SUM(D403:D413)</f>
        <v>319918</v>
      </c>
      <c r="E402" s="47">
        <f>SUM(E403:E413)</f>
        <v>6.3999999999999995</v>
      </c>
      <c r="F402" s="47">
        <f>SUM(F403:F413)</f>
        <v>117.14999999999999</v>
      </c>
      <c r="K402" s="31"/>
      <c r="L402" s="31"/>
      <c r="M402" s="31"/>
      <c r="N402" s="31"/>
      <c r="O402" s="31"/>
      <c r="P402" s="31"/>
    </row>
    <row r="403" spans="1:17" ht="15" customHeight="1" x14ac:dyDescent="0.3">
      <c r="A403" s="38">
        <v>101</v>
      </c>
      <c r="B403" s="50" t="s">
        <v>293</v>
      </c>
      <c r="C403" s="16" t="s">
        <v>294</v>
      </c>
      <c r="D403" s="2">
        <v>932</v>
      </c>
      <c r="E403" s="2">
        <v>0.02</v>
      </c>
      <c r="F403" s="2">
        <v>0.34</v>
      </c>
      <c r="K403" s="31"/>
      <c r="L403" s="31"/>
      <c r="M403" s="31"/>
      <c r="N403" s="31"/>
      <c r="O403" s="31"/>
      <c r="P403" s="31"/>
    </row>
    <row r="404" spans="1:17" ht="15" customHeight="1" x14ac:dyDescent="0.3">
      <c r="A404" s="38">
        <v>102</v>
      </c>
      <c r="B404" s="50" t="s">
        <v>295</v>
      </c>
      <c r="C404" s="16" t="s">
        <v>296</v>
      </c>
      <c r="D404" s="2">
        <v>4386</v>
      </c>
      <c r="E404" s="2">
        <v>0.09</v>
      </c>
      <c r="F404" s="2">
        <v>1.61</v>
      </c>
      <c r="K404" s="31"/>
      <c r="L404" s="31"/>
      <c r="M404" s="31"/>
      <c r="N404" s="31"/>
      <c r="O404" s="31"/>
      <c r="P404" s="31"/>
    </row>
    <row r="405" spans="1:17" ht="15" customHeight="1" x14ac:dyDescent="0.3">
      <c r="A405" s="38">
        <v>103</v>
      </c>
      <c r="B405" s="50" t="s">
        <v>297</v>
      </c>
      <c r="C405" s="16" t="s">
        <v>298</v>
      </c>
      <c r="D405" s="2">
        <v>69147</v>
      </c>
      <c r="E405" s="2">
        <v>1.38</v>
      </c>
      <c r="F405" s="2">
        <v>25.32</v>
      </c>
      <c r="K405" s="31"/>
      <c r="L405" s="31"/>
      <c r="M405" s="31"/>
      <c r="N405" s="31"/>
      <c r="O405" s="31"/>
      <c r="P405" s="31"/>
    </row>
    <row r="406" spans="1:17" ht="15" customHeight="1" x14ac:dyDescent="0.3">
      <c r="A406" s="38">
        <v>104</v>
      </c>
      <c r="B406" s="50" t="s">
        <v>299</v>
      </c>
      <c r="C406" s="16" t="s">
        <v>300</v>
      </c>
      <c r="D406" s="2">
        <v>121669</v>
      </c>
      <c r="E406" s="2">
        <v>2.4300000000000002</v>
      </c>
      <c r="F406" s="2">
        <v>44.56</v>
      </c>
      <c r="K406" s="31"/>
      <c r="L406" s="31"/>
      <c r="M406" s="31"/>
      <c r="N406" s="31"/>
      <c r="O406" s="31"/>
      <c r="P406" s="31"/>
    </row>
    <row r="407" spans="1:17" ht="15" customHeight="1" x14ac:dyDescent="0.3">
      <c r="A407" s="38">
        <v>105</v>
      </c>
      <c r="B407" s="50" t="s">
        <v>301</v>
      </c>
      <c r="C407" s="16" t="s">
        <v>302</v>
      </c>
      <c r="D407" s="2">
        <v>201</v>
      </c>
      <c r="E407" s="2">
        <v>0</v>
      </c>
      <c r="F407" s="2">
        <v>7.0000000000000007E-2</v>
      </c>
      <c r="K407" s="31"/>
      <c r="L407" s="31"/>
      <c r="M407" s="31"/>
      <c r="N407" s="31"/>
      <c r="O407" s="31"/>
      <c r="P407" s="31"/>
    </row>
    <row r="408" spans="1:17" ht="15" customHeight="1" x14ac:dyDescent="0.3">
      <c r="A408" s="38">
        <v>106</v>
      </c>
      <c r="B408" s="50" t="s">
        <v>303</v>
      </c>
      <c r="C408" s="16" t="s">
        <v>304</v>
      </c>
      <c r="D408" s="2">
        <v>13</v>
      </c>
      <c r="E408" s="2">
        <v>0</v>
      </c>
      <c r="F408" s="2">
        <v>0</v>
      </c>
      <c r="K408" s="31"/>
      <c r="L408" s="31"/>
      <c r="M408" s="31"/>
      <c r="N408" s="31"/>
      <c r="O408" s="31"/>
      <c r="P408" s="31"/>
    </row>
    <row r="409" spans="1:17" ht="15" customHeight="1" x14ac:dyDescent="0.3">
      <c r="A409" s="38">
        <v>107</v>
      </c>
      <c r="B409" s="50" t="s">
        <v>305</v>
      </c>
      <c r="C409" s="16" t="s">
        <v>306</v>
      </c>
      <c r="D409" s="2">
        <v>11292</v>
      </c>
      <c r="E409" s="2">
        <v>0.23</v>
      </c>
      <c r="F409" s="2">
        <v>4.1399999999999997</v>
      </c>
      <c r="K409" s="31"/>
      <c r="L409" s="31"/>
      <c r="M409" s="31"/>
      <c r="N409" s="31"/>
      <c r="O409" s="31"/>
      <c r="P409" s="31"/>
    </row>
    <row r="410" spans="1:17" ht="15" customHeight="1" x14ac:dyDescent="0.3">
      <c r="A410" s="38">
        <v>108</v>
      </c>
      <c r="B410" s="50" t="s">
        <v>307</v>
      </c>
      <c r="C410" s="16" t="s">
        <v>308</v>
      </c>
      <c r="D410" s="2">
        <v>65</v>
      </c>
      <c r="E410" s="2">
        <v>0</v>
      </c>
      <c r="F410" s="2">
        <v>0.02</v>
      </c>
      <c r="K410" s="31"/>
      <c r="L410" s="31"/>
      <c r="M410" s="31"/>
      <c r="N410" s="31"/>
      <c r="O410" s="31"/>
      <c r="P410" s="31"/>
    </row>
    <row r="411" spans="1:17" ht="15" customHeight="1" x14ac:dyDescent="0.3">
      <c r="A411" s="38">
        <v>109</v>
      </c>
      <c r="B411" s="50" t="s">
        <v>309</v>
      </c>
      <c r="C411" s="16" t="s">
        <v>310</v>
      </c>
      <c r="D411" s="2">
        <v>17430</v>
      </c>
      <c r="E411" s="2">
        <v>0.35</v>
      </c>
      <c r="F411" s="2">
        <v>6.38</v>
      </c>
      <c r="K411" s="31"/>
      <c r="L411" s="31"/>
      <c r="M411" s="31"/>
      <c r="N411" s="31"/>
      <c r="O411" s="31"/>
      <c r="P411" s="31"/>
    </row>
    <row r="412" spans="1:17" ht="15" customHeight="1" x14ac:dyDescent="0.3">
      <c r="A412" s="38">
        <v>110</v>
      </c>
      <c r="B412" s="50" t="s">
        <v>311</v>
      </c>
      <c r="C412" s="16" t="s">
        <v>312</v>
      </c>
      <c r="D412" s="2">
        <v>404</v>
      </c>
      <c r="E412" s="2">
        <v>0.01</v>
      </c>
      <c r="F412" s="2">
        <v>0.15</v>
      </c>
      <c r="K412" s="28"/>
      <c r="L412" s="28"/>
      <c r="M412" s="28"/>
      <c r="N412" s="28"/>
      <c r="O412" s="28"/>
      <c r="P412" s="28"/>
      <c r="Q412" s="28"/>
    </row>
    <row r="413" spans="1:17" ht="15" customHeight="1" x14ac:dyDescent="0.3">
      <c r="A413" s="38">
        <v>111</v>
      </c>
      <c r="B413" s="50" t="s">
        <v>313</v>
      </c>
      <c r="C413" s="16" t="s">
        <v>314</v>
      </c>
      <c r="D413" s="2">
        <v>94379</v>
      </c>
      <c r="E413" s="2">
        <v>1.89</v>
      </c>
      <c r="F413" s="2">
        <v>34.56</v>
      </c>
      <c r="K413" s="28"/>
      <c r="L413" s="28"/>
      <c r="M413" s="28"/>
      <c r="N413" s="28"/>
      <c r="O413" s="28"/>
      <c r="P413" s="28"/>
      <c r="Q413" s="28"/>
    </row>
    <row r="414" spans="1:17" ht="15" customHeight="1" x14ac:dyDescent="0.3">
      <c r="A414" s="46" t="s">
        <v>315</v>
      </c>
      <c r="B414" s="45" t="s">
        <v>797</v>
      </c>
      <c r="C414" s="46" t="s">
        <v>316</v>
      </c>
      <c r="D414" s="47">
        <f>SUM(D415:D422)</f>
        <v>184955</v>
      </c>
      <c r="E414" s="47">
        <f>SUM(E415:E422)</f>
        <v>3.69</v>
      </c>
      <c r="F414" s="47">
        <f>SUM(F415:F422)</f>
        <v>67.740000000000009</v>
      </c>
      <c r="K414" s="28"/>
      <c r="L414" s="28"/>
      <c r="M414" s="28"/>
    </row>
    <row r="415" spans="1:17" ht="15" customHeight="1" x14ac:dyDescent="0.3">
      <c r="A415" s="38">
        <v>112</v>
      </c>
      <c r="B415" s="50" t="s">
        <v>317</v>
      </c>
      <c r="C415" s="16" t="s">
        <v>318</v>
      </c>
      <c r="D415" s="2">
        <v>9655</v>
      </c>
      <c r="E415" s="2">
        <v>0.19</v>
      </c>
      <c r="F415" s="2">
        <v>3.54</v>
      </c>
      <c r="K415" s="55"/>
    </row>
    <row r="416" spans="1:17" ht="15" customHeight="1" x14ac:dyDescent="0.3">
      <c r="A416" s="38">
        <v>113</v>
      </c>
      <c r="B416" s="50" t="s">
        <v>319</v>
      </c>
      <c r="C416" s="16" t="s">
        <v>320</v>
      </c>
      <c r="D416" s="2">
        <v>4533</v>
      </c>
      <c r="E416" s="2">
        <v>0.09</v>
      </c>
      <c r="F416" s="2">
        <v>1.66</v>
      </c>
      <c r="K416" s="31"/>
      <c r="L416" s="31"/>
      <c r="M416" s="31"/>
      <c r="N416" s="31"/>
      <c r="O416" s="31"/>
      <c r="P416" s="31"/>
    </row>
    <row r="417" spans="1:17" ht="15" customHeight="1" x14ac:dyDescent="0.3">
      <c r="A417" s="38">
        <v>114</v>
      </c>
      <c r="B417" s="50" t="s">
        <v>321</v>
      </c>
      <c r="C417" s="16" t="s">
        <v>322</v>
      </c>
      <c r="D417" s="2">
        <v>5627</v>
      </c>
      <c r="E417" s="2">
        <v>0.11</v>
      </c>
      <c r="F417" s="2">
        <v>2.06</v>
      </c>
      <c r="K417" s="31"/>
      <c r="L417" s="31"/>
      <c r="M417" s="31"/>
      <c r="N417" s="31"/>
      <c r="O417" s="31"/>
      <c r="P417" s="31"/>
    </row>
    <row r="418" spans="1:17" ht="15" customHeight="1" x14ac:dyDescent="0.3">
      <c r="A418" s="38">
        <v>115</v>
      </c>
      <c r="B418" s="50" t="s">
        <v>323</v>
      </c>
      <c r="C418" s="16" t="s">
        <v>324</v>
      </c>
      <c r="D418" s="2">
        <v>18325</v>
      </c>
      <c r="E418" s="2">
        <v>0.37</v>
      </c>
      <c r="F418" s="2">
        <v>6.71</v>
      </c>
      <c r="K418" s="31"/>
      <c r="L418" s="31"/>
      <c r="M418" s="31"/>
      <c r="N418" s="31"/>
      <c r="O418" s="31"/>
      <c r="P418" s="31"/>
    </row>
    <row r="419" spans="1:17" ht="15" customHeight="1" x14ac:dyDescent="0.3">
      <c r="A419" s="38">
        <v>116</v>
      </c>
      <c r="B419" s="50" t="s">
        <v>325</v>
      </c>
      <c r="C419" s="16" t="s">
        <v>326</v>
      </c>
      <c r="D419" s="2">
        <v>53517</v>
      </c>
      <c r="E419" s="2">
        <v>1.07</v>
      </c>
      <c r="F419" s="2">
        <v>19.600000000000001</v>
      </c>
      <c r="K419" s="31"/>
      <c r="L419" s="31"/>
      <c r="M419" s="31"/>
      <c r="N419" s="31"/>
      <c r="O419" s="31"/>
      <c r="P419" s="31"/>
    </row>
    <row r="420" spans="1:17" ht="15" customHeight="1" x14ac:dyDescent="0.3">
      <c r="A420" s="38">
        <v>117</v>
      </c>
      <c r="B420" s="50" t="s">
        <v>327</v>
      </c>
      <c r="C420" s="16" t="s">
        <v>328</v>
      </c>
      <c r="D420" s="2">
        <v>68462</v>
      </c>
      <c r="E420" s="2">
        <v>1.37</v>
      </c>
      <c r="F420" s="2">
        <v>25.07</v>
      </c>
      <c r="K420" s="31"/>
      <c r="L420" s="31"/>
      <c r="M420" s="31"/>
      <c r="N420" s="31"/>
      <c r="O420" s="31"/>
      <c r="P420" s="31"/>
    </row>
    <row r="421" spans="1:17" ht="15" customHeight="1" x14ac:dyDescent="0.3">
      <c r="A421" s="38">
        <v>118</v>
      </c>
      <c r="B421" s="50" t="s">
        <v>329</v>
      </c>
      <c r="C421" s="16" t="s">
        <v>330</v>
      </c>
      <c r="D421" s="2">
        <v>1612</v>
      </c>
      <c r="E421" s="2">
        <v>0.03</v>
      </c>
      <c r="F421" s="2">
        <v>0.59</v>
      </c>
      <c r="K421" s="31"/>
      <c r="L421" s="31"/>
      <c r="M421" s="31"/>
      <c r="N421" s="31"/>
      <c r="O421" s="31"/>
      <c r="P421" s="31"/>
    </row>
    <row r="422" spans="1:17" ht="15" customHeight="1" x14ac:dyDescent="0.3">
      <c r="A422" s="38">
        <v>119</v>
      </c>
      <c r="B422" s="50" t="s">
        <v>331</v>
      </c>
      <c r="C422" s="16" t="s">
        <v>332</v>
      </c>
      <c r="D422" s="2">
        <v>23224</v>
      </c>
      <c r="E422" s="2">
        <v>0.46</v>
      </c>
      <c r="F422" s="2">
        <v>8.51</v>
      </c>
      <c r="K422" s="31"/>
      <c r="L422" s="31"/>
      <c r="M422" s="31"/>
      <c r="N422" s="31"/>
      <c r="O422" s="31"/>
      <c r="P422" s="31"/>
    </row>
    <row r="423" spans="1:17" ht="15" customHeight="1" x14ac:dyDescent="0.3">
      <c r="A423" s="46" t="s">
        <v>333</v>
      </c>
      <c r="B423" s="45" t="s">
        <v>798</v>
      </c>
      <c r="C423" s="46" t="s">
        <v>334</v>
      </c>
      <c r="D423" s="47">
        <f>SUM(D424:D433)</f>
        <v>93365</v>
      </c>
      <c r="E423" s="47">
        <f>SUM(E424:E433)</f>
        <v>1.87</v>
      </c>
      <c r="F423" s="47">
        <f>SUM(F424:F433)</f>
        <v>34.19</v>
      </c>
      <c r="K423" s="31"/>
      <c r="L423" s="31"/>
      <c r="M423" s="31"/>
      <c r="N423" s="31"/>
      <c r="O423" s="31"/>
      <c r="P423" s="31"/>
    </row>
    <row r="424" spans="1:17" ht="15" customHeight="1" x14ac:dyDescent="0.3">
      <c r="A424" s="38">
        <v>120</v>
      </c>
      <c r="B424" s="50" t="s">
        <v>335</v>
      </c>
      <c r="C424" s="16" t="s">
        <v>336</v>
      </c>
      <c r="D424" s="2">
        <v>193</v>
      </c>
      <c r="E424" s="2">
        <v>0</v>
      </c>
      <c r="F424" s="2">
        <v>7.0000000000000007E-2</v>
      </c>
      <c r="K424" s="28"/>
      <c r="L424" s="28"/>
      <c r="M424" s="28"/>
      <c r="N424" s="28"/>
      <c r="O424" s="28"/>
      <c r="P424" s="28"/>
      <c r="Q424" s="28"/>
    </row>
    <row r="425" spans="1:17" ht="15" customHeight="1" x14ac:dyDescent="0.3">
      <c r="A425" s="38">
        <v>121</v>
      </c>
      <c r="B425" s="50" t="s">
        <v>337</v>
      </c>
      <c r="C425" s="16" t="s">
        <v>338</v>
      </c>
      <c r="D425" s="2">
        <v>4443</v>
      </c>
      <c r="E425" s="2">
        <v>0.09</v>
      </c>
      <c r="F425" s="2">
        <v>1.63</v>
      </c>
      <c r="K425" s="55"/>
    </row>
    <row r="426" spans="1:17" ht="15" customHeight="1" x14ac:dyDescent="0.3">
      <c r="A426" s="38">
        <v>122</v>
      </c>
      <c r="B426" s="50" t="s">
        <v>339</v>
      </c>
      <c r="C426" s="16" t="s">
        <v>340</v>
      </c>
      <c r="D426" s="2">
        <v>2007</v>
      </c>
      <c r="E426" s="2">
        <v>0.04</v>
      </c>
      <c r="F426" s="2">
        <v>0.74</v>
      </c>
      <c r="K426" s="31"/>
      <c r="L426" s="31"/>
      <c r="M426" s="31"/>
      <c r="N426" s="31"/>
      <c r="O426" s="31"/>
      <c r="P426" s="31"/>
    </row>
    <row r="427" spans="1:17" ht="15" customHeight="1" x14ac:dyDescent="0.3">
      <c r="A427" s="38">
        <v>123</v>
      </c>
      <c r="B427" s="50" t="s">
        <v>341</v>
      </c>
      <c r="C427" s="16" t="s">
        <v>342</v>
      </c>
      <c r="D427" s="2">
        <v>3555</v>
      </c>
      <c r="E427" s="2">
        <v>7.0000000000000007E-2</v>
      </c>
      <c r="F427" s="2">
        <v>1.3</v>
      </c>
      <c r="K427" s="31"/>
      <c r="L427" s="31"/>
      <c r="M427" s="31"/>
      <c r="N427" s="31"/>
      <c r="O427" s="31"/>
      <c r="P427" s="31"/>
    </row>
    <row r="428" spans="1:17" ht="15" customHeight="1" x14ac:dyDescent="0.3">
      <c r="A428" s="38">
        <v>124</v>
      </c>
      <c r="B428" s="50" t="s">
        <v>343</v>
      </c>
      <c r="C428" s="16" t="s">
        <v>344</v>
      </c>
      <c r="D428" s="2">
        <v>12643</v>
      </c>
      <c r="E428" s="2">
        <v>0.25</v>
      </c>
      <c r="F428" s="2">
        <v>4.63</v>
      </c>
      <c r="K428" s="31"/>
      <c r="L428" s="31"/>
      <c r="M428" s="31"/>
      <c r="N428" s="31"/>
      <c r="O428" s="31"/>
      <c r="P428" s="31"/>
    </row>
    <row r="429" spans="1:17" ht="15" customHeight="1" x14ac:dyDescent="0.3">
      <c r="A429" s="38">
        <v>125</v>
      </c>
      <c r="B429" s="50" t="s">
        <v>345</v>
      </c>
      <c r="C429" s="16" t="s">
        <v>346</v>
      </c>
      <c r="D429" s="2">
        <v>20647</v>
      </c>
      <c r="E429" s="2">
        <v>0.41</v>
      </c>
      <c r="F429" s="2">
        <v>7.56</v>
      </c>
      <c r="K429" s="31"/>
      <c r="L429" s="31"/>
      <c r="M429" s="31"/>
      <c r="N429" s="31"/>
      <c r="O429" s="31"/>
      <c r="P429" s="31"/>
    </row>
    <row r="430" spans="1:17" ht="15" customHeight="1" x14ac:dyDescent="0.3">
      <c r="A430" s="38">
        <v>126</v>
      </c>
      <c r="B430" s="50" t="s">
        <v>347</v>
      </c>
      <c r="C430" s="16" t="s">
        <v>348</v>
      </c>
      <c r="D430" s="2">
        <v>2264</v>
      </c>
      <c r="E430" s="2">
        <v>0.05</v>
      </c>
      <c r="F430" s="2">
        <v>0.83</v>
      </c>
      <c r="K430" s="31"/>
      <c r="L430" s="31"/>
      <c r="M430" s="31"/>
      <c r="N430" s="31"/>
      <c r="O430" s="31"/>
      <c r="P430" s="31"/>
    </row>
    <row r="431" spans="1:17" ht="15" customHeight="1" x14ac:dyDescent="0.3">
      <c r="A431" s="38">
        <v>127</v>
      </c>
      <c r="B431" s="50" t="s">
        <v>349</v>
      </c>
      <c r="C431" s="16" t="s">
        <v>350</v>
      </c>
      <c r="D431" s="2">
        <v>16848</v>
      </c>
      <c r="E431" s="2">
        <v>0.34</v>
      </c>
      <c r="F431" s="2">
        <v>6.17</v>
      </c>
      <c r="K431" s="31"/>
      <c r="L431" s="31"/>
      <c r="M431" s="31"/>
      <c r="N431" s="31"/>
      <c r="O431" s="31"/>
      <c r="P431" s="31"/>
    </row>
    <row r="432" spans="1:17" ht="15" customHeight="1" x14ac:dyDescent="0.3">
      <c r="A432" s="38">
        <v>128</v>
      </c>
      <c r="B432" s="50" t="s">
        <v>351</v>
      </c>
      <c r="C432" s="16" t="s">
        <v>352</v>
      </c>
      <c r="D432" s="2">
        <v>6781</v>
      </c>
      <c r="E432" s="2">
        <v>0.14000000000000001</v>
      </c>
      <c r="F432" s="2">
        <v>2.48</v>
      </c>
      <c r="K432" s="31"/>
      <c r="L432" s="31"/>
      <c r="M432" s="31"/>
      <c r="N432" s="31"/>
      <c r="O432" s="31"/>
      <c r="P432" s="31"/>
    </row>
    <row r="433" spans="1:17" ht="15" customHeight="1" x14ac:dyDescent="0.3">
      <c r="A433" s="38">
        <v>129</v>
      </c>
      <c r="B433" s="50" t="s">
        <v>353</v>
      </c>
      <c r="C433" s="53" t="s">
        <v>354</v>
      </c>
      <c r="D433" s="2">
        <v>23984</v>
      </c>
      <c r="E433" s="2">
        <v>0.48</v>
      </c>
      <c r="F433" s="2">
        <v>8.7799999999999994</v>
      </c>
      <c r="K433" s="31"/>
      <c r="L433" s="31"/>
      <c r="M433" s="31"/>
      <c r="N433" s="31"/>
      <c r="O433" s="31"/>
      <c r="P433" s="31"/>
    </row>
    <row r="434" spans="1:17" ht="15" customHeight="1" x14ac:dyDescent="0.3">
      <c r="A434" s="46" t="s">
        <v>355</v>
      </c>
      <c r="B434" s="45" t="s">
        <v>799</v>
      </c>
      <c r="C434" s="46" t="s">
        <v>356</v>
      </c>
      <c r="D434" s="47">
        <f>SUM(D435:D444)</f>
        <v>145088</v>
      </c>
      <c r="E434" s="47">
        <f>SUM(E435:E444)</f>
        <v>2.92</v>
      </c>
      <c r="F434" s="47">
        <f>SUM(F435:F444)</f>
        <v>53.14</v>
      </c>
    </row>
    <row r="435" spans="1:17" ht="15" customHeight="1" x14ac:dyDescent="0.3">
      <c r="A435" s="38">
        <v>130</v>
      </c>
      <c r="B435" s="50" t="s">
        <v>357</v>
      </c>
      <c r="C435" s="16" t="s">
        <v>358</v>
      </c>
      <c r="D435" s="2">
        <v>5918</v>
      </c>
      <c r="E435" s="2">
        <v>0.12</v>
      </c>
      <c r="F435" s="2">
        <v>2.17</v>
      </c>
      <c r="K435" s="28"/>
      <c r="L435" s="28"/>
      <c r="M435" s="28"/>
      <c r="N435" s="28"/>
      <c r="O435" s="28"/>
      <c r="P435" s="28"/>
      <c r="Q435" s="28"/>
    </row>
    <row r="436" spans="1:17" ht="15" customHeight="1" x14ac:dyDescent="0.3">
      <c r="A436" s="38">
        <v>131</v>
      </c>
      <c r="B436" s="50" t="s">
        <v>359</v>
      </c>
      <c r="C436" s="16" t="s">
        <v>360</v>
      </c>
      <c r="D436" s="2">
        <v>21614</v>
      </c>
      <c r="E436" s="2">
        <v>0.43</v>
      </c>
      <c r="F436" s="2">
        <v>7.92</v>
      </c>
      <c r="K436" s="55"/>
    </row>
    <row r="437" spans="1:17" ht="15" customHeight="1" x14ac:dyDescent="0.3">
      <c r="A437" s="38">
        <v>132</v>
      </c>
      <c r="B437" s="50" t="s">
        <v>361</v>
      </c>
      <c r="C437" s="16" t="s">
        <v>362</v>
      </c>
      <c r="D437" s="2">
        <v>2163</v>
      </c>
      <c r="E437" s="2">
        <v>0.04</v>
      </c>
      <c r="F437" s="2">
        <v>0.79</v>
      </c>
      <c r="K437" s="31"/>
      <c r="L437" s="31"/>
      <c r="M437" s="31"/>
      <c r="N437" s="31"/>
      <c r="O437" s="31"/>
      <c r="P437" s="31"/>
    </row>
    <row r="438" spans="1:17" ht="15" customHeight="1" x14ac:dyDescent="0.3">
      <c r="A438" s="38">
        <v>133</v>
      </c>
      <c r="B438" s="50" t="s">
        <v>363</v>
      </c>
      <c r="C438" s="16" t="s">
        <v>364</v>
      </c>
      <c r="D438" s="2">
        <v>27984</v>
      </c>
      <c r="E438" s="2">
        <v>0.56000000000000005</v>
      </c>
      <c r="F438" s="2">
        <v>10.25</v>
      </c>
      <c r="K438" s="31"/>
      <c r="L438" s="31"/>
      <c r="M438" s="31"/>
      <c r="N438" s="31"/>
      <c r="O438" s="31"/>
      <c r="P438" s="31"/>
    </row>
    <row r="439" spans="1:17" ht="15" customHeight="1" x14ac:dyDescent="0.3">
      <c r="A439" s="38">
        <v>134</v>
      </c>
      <c r="B439" s="50" t="s">
        <v>365</v>
      </c>
      <c r="C439" s="16" t="s">
        <v>366</v>
      </c>
      <c r="D439" s="2">
        <v>1369</v>
      </c>
      <c r="E439" s="2">
        <v>0.03</v>
      </c>
      <c r="F439" s="2">
        <v>0.5</v>
      </c>
      <c r="K439" s="31"/>
      <c r="L439" s="31"/>
      <c r="M439" s="31"/>
      <c r="N439" s="31"/>
      <c r="O439" s="31"/>
      <c r="P439" s="31"/>
    </row>
    <row r="440" spans="1:17" ht="15" customHeight="1" x14ac:dyDescent="0.3">
      <c r="A440" s="38">
        <v>135</v>
      </c>
      <c r="B440" s="50" t="s">
        <v>367</v>
      </c>
      <c r="C440" s="16" t="s">
        <v>368</v>
      </c>
      <c r="D440" s="2">
        <v>22272</v>
      </c>
      <c r="E440" s="2">
        <v>0.45</v>
      </c>
      <c r="F440" s="2">
        <v>8.16</v>
      </c>
      <c r="K440" s="31"/>
      <c r="L440" s="31"/>
      <c r="M440" s="31"/>
      <c r="N440" s="31"/>
      <c r="O440" s="31"/>
      <c r="P440" s="31"/>
    </row>
    <row r="441" spans="1:17" ht="15" customHeight="1" x14ac:dyDescent="0.3">
      <c r="A441" s="38">
        <v>136</v>
      </c>
      <c r="B441" s="50" t="s">
        <v>369</v>
      </c>
      <c r="C441" s="16" t="s">
        <v>370</v>
      </c>
      <c r="D441" s="2">
        <v>762</v>
      </c>
      <c r="E441" s="2">
        <v>0.02</v>
      </c>
      <c r="F441" s="2">
        <v>0.28000000000000003</v>
      </c>
      <c r="K441" s="31"/>
      <c r="L441" s="31"/>
      <c r="M441" s="31"/>
      <c r="N441" s="31"/>
      <c r="O441" s="31"/>
      <c r="P441" s="31"/>
    </row>
    <row r="442" spans="1:17" ht="15" customHeight="1" x14ac:dyDescent="0.3">
      <c r="A442" s="38">
        <v>137</v>
      </c>
      <c r="B442" s="50" t="s">
        <v>371</v>
      </c>
      <c r="C442" s="16" t="s">
        <v>372</v>
      </c>
      <c r="D442" s="2">
        <v>20265</v>
      </c>
      <c r="E442" s="2">
        <v>0.41</v>
      </c>
      <c r="F442" s="2">
        <v>7.42</v>
      </c>
      <c r="K442" s="31"/>
      <c r="L442" s="31"/>
      <c r="M442" s="31"/>
      <c r="N442" s="31"/>
      <c r="O442" s="31"/>
      <c r="P442" s="31"/>
    </row>
    <row r="443" spans="1:17" ht="15" customHeight="1" x14ac:dyDescent="0.3">
      <c r="A443" s="38">
        <v>138</v>
      </c>
      <c r="B443" s="50" t="s">
        <v>373</v>
      </c>
      <c r="C443" s="16" t="s">
        <v>374</v>
      </c>
      <c r="D443" s="2">
        <v>788</v>
      </c>
      <c r="E443" s="2">
        <v>0.02</v>
      </c>
      <c r="F443" s="2">
        <v>0.28999999999999998</v>
      </c>
      <c r="K443" s="31"/>
      <c r="L443" s="31"/>
      <c r="M443" s="31"/>
      <c r="N443" s="31"/>
      <c r="O443" s="31"/>
      <c r="P443" s="31"/>
    </row>
    <row r="444" spans="1:17" ht="15" customHeight="1" x14ac:dyDescent="0.3">
      <c r="A444" s="38">
        <v>139</v>
      </c>
      <c r="B444" s="50" t="s">
        <v>375</v>
      </c>
      <c r="C444" s="53" t="s">
        <v>376</v>
      </c>
      <c r="D444" s="2">
        <v>41953</v>
      </c>
      <c r="E444" s="2">
        <v>0.84</v>
      </c>
      <c r="F444" s="2">
        <v>15.36</v>
      </c>
      <c r="K444" s="31"/>
      <c r="L444" s="31"/>
      <c r="M444" s="31"/>
      <c r="N444" s="31"/>
      <c r="O444" s="31"/>
      <c r="P444" s="31"/>
    </row>
    <row r="445" spans="1:17" ht="15" customHeight="1" x14ac:dyDescent="0.3">
      <c r="A445" s="46" t="s">
        <v>377</v>
      </c>
      <c r="B445" s="45" t="s">
        <v>800</v>
      </c>
      <c r="C445" s="46" t="s">
        <v>378</v>
      </c>
      <c r="D445" s="47">
        <f>SUM(D446:D448)</f>
        <v>103937</v>
      </c>
      <c r="E445" s="47">
        <f>SUM(E446:E448)</f>
        <v>2.0699999999999998</v>
      </c>
      <c r="F445" s="47">
        <f>SUM(F446:F448)</f>
        <v>38.07</v>
      </c>
      <c r="K445" s="31"/>
      <c r="L445" s="31"/>
      <c r="M445" s="31"/>
      <c r="N445" s="31"/>
      <c r="O445" s="31"/>
      <c r="P445" s="31"/>
    </row>
    <row r="446" spans="1:17" ht="15" customHeight="1" x14ac:dyDescent="0.3">
      <c r="A446" s="38">
        <v>140</v>
      </c>
      <c r="B446" s="50" t="s">
        <v>379</v>
      </c>
      <c r="C446" s="16" t="s">
        <v>380</v>
      </c>
      <c r="D446" s="2">
        <v>20237</v>
      </c>
      <c r="E446" s="2">
        <v>0.4</v>
      </c>
      <c r="F446" s="2">
        <v>7.41</v>
      </c>
      <c r="K446" s="31"/>
      <c r="L446" s="31"/>
      <c r="M446" s="31"/>
      <c r="N446" s="31"/>
      <c r="O446" s="31"/>
      <c r="P446" s="31"/>
    </row>
    <row r="447" spans="1:17" ht="15" customHeight="1" x14ac:dyDescent="0.3">
      <c r="A447" s="38">
        <v>141</v>
      </c>
      <c r="B447" s="50" t="s">
        <v>381</v>
      </c>
      <c r="C447" s="16" t="s">
        <v>382</v>
      </c>
      <c r="D447" s="2">
        <v>14545</v>
      </c>
      <c r="E447" s="2">
        <v>0.28999999999999998</v>
      </c>
      <c r="F447" s="2">
        <v>5.33</v>
      </c>
      <c r="K447" s="28"/>
      <c r="L447" s="28"/>
      <c r="M447" s="28"/>
      <c r="N447" s="28"/>
      <c r="O447" s="28"/>
      <c r="P447" s="28"/>
      <c r="Q447" s="28"/>
    </row>
    <row r="448" spans="1:17" ht="15" customHeight="1" x14ac:dyDescent="0.3">
      <c r="A448" s="38">
        <v>142</v>
      </c>
      <c r="B448" s="50" t="s">
        <v>383</v>
      </c>
      <c r="C448" s="16" t="s">
        <v>384</v>
      </c>
      <c r="D448" s="2">
        <v>69155</v>
      </c>
      <c r="E448" s="2">
        <v>1.38</v>
      </c>
      <c r="F448" s="2">
        <v>25.33</v>
      </c>
      <c r="K448" s="55"/>
    </row>
    <row r="449" spans="1:17" ht="15" customHeight="1" x14ac:dyDescent="0.3">
      <c r="A449" s="46" t="s">
        <v>385</v>
      </c>
      <c r="B449" s="45" t="s">
        <v>801</v>
      </c>
      <c r="C449" s="46" t="s">
        <v>386</v>
      </c>
      <c r="D449" s="47">
        <f>SUM(D450:D471)</f>
        <v>744685</v>
      </c>
      <c r="E449" s="47">
        <f>SUM(E450:E471)</f>
        <v>14.889999999999993</v>
      </c>
      <c r="F449" s="47">
        <f>SUM(F450:F471)</f>
        <v>272.73</v>
      </c>
      <c r="K449" s="31"/>
      <c r="L449" s="31"/>
      <c r="M449" s="31"/>
      <c r="N449" s="31"/>
      <c r="O449" s="31"/>
      <c r="P449" s="31"/>
    </row>
    <row r="450" spans="1:17" ht="15" customHeight="1" x14ac:dyDescent="0.3">
      <c r="A450" s="38">
        <v>143</v>
      </c>
      <c r="B450" s="50" t="s">
        <v>387</v>
      </c>
      <c r="C450" s="16" t="s">
        <v>388</v>
      </c>
      <c r="D450" s="2">
        <v>319</v>
      </c>
      <c r="E450" s="2">
        <v>0.01</v>
      </c>
      <c r="F450" s="2">
        <v>0.12</v>
      </c>
      <c r="K450" s="31"/>
      <c r="L450" s="31"/>
      <c r="M450" s="31"/>
      <c r="N450" s="31"/>
      <c r="O450" s="31"/>
      <c r="P450" s="31"/>
    </row>
    <row r="451" spans="1:17" ht="15" customHeight="1" x14ac:dyDescent="0.3">
      <c r="A451" s="38">
        <v>144</v>
      </c>
      <c r="B451" s="50" t="s">
        <v>389</v>
      </c>
      <c r="C451" s="16" t="s">
        <v>390</v>
      </c>
      <c r="D451" s="2">
        <v>627</v>
      </c>
      <c r="E451" s="2">
        <v>0.01</v>
      </c>
      <c r="F451" s="2">
        <v>0.23</v>
      </c>
      <c r="K451" s="31"/>
      <c r="L451" s="31"/>
      <c r="M451" s="31"/>
      <c r="N451" s="31"/>
      <c r="O451" s="31"/>
      <c r="P451" s="31"/>
    </row>
    <row r="452" spans="1:17" ht="15" customHeight="1" x14ac:dyDescent="0.3">
      <c r="A452" s="38">
        <v>145</v>
      </c>
      <c r="B452" s="50" t="s">
        <v>391</v>
      </c>
      <c r="C452" s="16" t="s">
        <v>392</v>
      </c>
      <c r="D452" s="2">
        <v>438843</v>
      </c>
      <c r="E452" s="2">
        <v>8.7799999999999994</v>
      </c>
      <c r="F452" s="2">
        <v>160.71</v>
      </c>
      <c r="K452" s="28"/>
      <c r="L452" s="28"/>
      <c r="M452" s="28"/>
      <c r="N452" s="28"/>
      <c r="O452" s="28"/>
      <c r="P452" s="28"/>
      <c r="Q452" s="28"/>
    </row>
    <row r="453" spans="1:17" ht="15" customHeight="1" x14ac:dyDescent="0.3">
      <c r="A453" s="38">
        <v>146</v>
      </c>
      <c r="B453" s="50" t="s">
        <v>393</v>
      </c>
      <c r="C453" s="16" t="s">
        <v>394</v>
      </c>
      <c r="D453" s="2">
        <v>5790</v>
      </c>
      <c r="E453" s="2">
        <v>0.12</v>
      </c>
      <c r="F453" s="2">
        <v>2.12</v>
      </c>
      <c r="K453" s="55"/>
    </row>
    <row r="454" spans="1:17" ht="15" customHeight="1" x14ac:dyDescent="0.3">
      <c r="A454" s="38">
        <v>147</v>
      </c>
      <c r="B454" s="50" t="s">
        <v>395</v>
      </c>
      <c r="C454" s="16" t="s">
        <v>396</v>
      </c>
      <c r="D454" s="2">
        <v>14249</v>
      </c>
      <c r="E454" s="2">
        <v>0.28999999999999998</v>
      </c>
      <c r="F454" s="2">
        <v>5.22</v>
      </c>
      <c r="K454" s="31"/>
      <c r="L454" s="31"/>
      <c r="M454" s="31"/>
      <c r="N454" s="31"/>
      <c r="O454" s="31"/>
      <c r="P454" s="31"/>
    </row>
    <row r="455" spans="1:17" ht="15" customHeight="1" x14ac:dyDescent="0.3">
      <c r="A455" s="38">
        <v>148</v>
      </c>
      <c r="B455" s="50" t="s">
        <v>397</v>
      </c>
      <c r="C455" s="16" t="s">
        <v>398</v>
      </c>
      <c r="D455" s="2">
        <v>52032</v>
      </c>
      <c r="E455" s="2">
        <v>1.04</v>
      </c>
      <c r="F455" s="2">
        <v>19.059999999999999</v>
      </c>
      <c r="K455" s="31"/>
      <c r="L455" s="31"/>
      <c r="M455" s="31"/>
      <c r="N455" s="31"/>
      <c r="O455" s="31"/>
      <c r="P455" s="31"/>
    </row>
    <row r="456" spans="1:17" ht="15" customHeight="1" x14ac:dyDescent="0.3">
      <c r="A456" s="38">
        <v>149</v>
      </c>
      <c r="B456" s="50" t="s">
        <v>399</v>
      </c>
      <c r="C456" s="16" t="s">
        <v>400</v>
      </c>
      <c r="D456" s="2">
        <v>2948</v>
      </c>
      <c r="E456" s="2">
        <v>0.06</v>
      </c>
      <c r="F456" s="2">
        <v>1.08</v>
      </c>
      <c r="K456" s="31"/>
      <c r="L456" s="31"/>
      <c r="M456" s="31"/>
      <c r="N456" s="31"/>
      <c r="O456" s="31"/>
      <c r="P456" s="31"/>
    </row>
    <row r="457" spans="1:17" ht="15" customHeight="1" x14ac:dyDescent="0.3">
      <c r="A457" s="38">
        <v>150</v>
      </c>
      <c r="B457" s="50" t="s">
        <v>401</v>
      </c>
      <c r="C457" s="16" t="s">
        <v>402</v>
      </c>
      <c r="D457" s="2">
        <v>76664</v>
      </c>
      <c r="E457" s="2">
        <v>1.53</v>
      </c>
      <c r="F457" s="2">
        <v>28.08</v>
      </c>
      <c r="K457" s="31"/>
      <c r="L457" s="31"/>
      <c r="M457" s="31"/>
      <c r="N457" s="31"/>
      <c r="O457" s="31"/>
      <c r="P457" s="31"/>
    </row>
    <row r="458" spans="1:17" ht="15" customHeight="1" x14ac:dyDescent="0.3">
      <c r="A458" s="38">
        <v>151</v>
      </c>
      <c r="B458" s="50" t="s">
        <v>403</v>
      </c>
      <c r="C458" s="16" t="s">
        <v>404</v>
      </c>
      <c r="D458" s="2">
        <v>14015</v>
      </c>
      <c r="E458" s="2">
        <v>0.28000000000000003</v>
      </c>
      <c r="F458" s="2">
        <v>5.13</v>
      </c>
    </row>
    <row r="459" spans="1:17" ht="15" customHeight="1" x14ac:dyDescent="0.3">
      <c r="A459" s="38">
        <v>152</v>
      </c>
      <c r="B459" s="50" t="s">
        <v>405</v>
      </c>
      <c r="C459" s="16" t="s">
        <v>406</v>
      </c>
      <c r="D459" s="2">
        <v>33991</v>
      </c>
      <c r="E459" s="2">
        <v>0.68</v>
      </c>
      <c r="F459" s="2">
        <v>12.45</v>
      </c>
      <c r="K459" s="31"/>
    </row>
    <row r="460" spans="1:17" ht="15" customHeight="1" x14ac:dyDescent="0.3">
      <c r="A460" s="38">
        <v>153</v>
      </c>
      <c r="B460" s="50" t="s">
        <v>407</v>
      </c>
      <c r="C460" s="16" t="s">
        <v>408</v>
      </c>
      <c r="D460" s="2">
        <v>999</v>
      </c>
      <c r="E460" s="2">
        <v>0.02</v>
      </c>
      <c r="F460" s="2">
        <v>0.37</v>
      </c>
      <c r="K460" s="28"/>
      <c r="L460" s="28"/>
      <c r="M460" s="28"/>
      <c r="N460" s="28"/>
      <c r="O460" s="28"/>
      <c r="P460" s="28"/>
      <c r="Q460" s="28"/>
    </row>
    <row r="461" spans="1:17" ht="15" customHeight="1" x14ac:dyDescent="0.3">
      <c r="A461" s="38">
        <v>154</v>
      </c>
      <c r="B461" s="50" t="s">
        <v>409</v>
      </c>
      <c r="C461" s="16" t="s">
        <v>410</v>
      </c>
      <c r="D461" s="2">
        <v>12524</v>
      </c>
      <c r="E461" s="2">
        <v>0.25</v>
      </c>
      <c r="F461" s="2">
        <v>4.59</v>
      </c>
      <c r="K461" s="55"/>
    </row>
    <row r="462" spans="1:17" ht="15" customHeight="1" x14ac:dyDescent="0.3">
      <c r="A462" s="38">
        <v>155</v>
      </c>
      <c r="B462" s="50" t="s">
        <v>411</v>
      </c>
      <c r="C462" s="16" t="s">
        <v>412</v>
      </c>
      <c r="D462" s="2">
        <v>223</v>
      </c>
      <c r="E462" s="2">
        <v>0</v>
      </c>
      <c r="F462" s="2">
        <v>0.08</v>
      </c>
      <c r="K462" s="31"/>
      <c r="L462" s="31"/>
      <c r="M462" s="31"/>
      <c r="N462" s="31"/>
      <c r="O462" s="31"/>
      <c r="P462" s="31"/>
    </row>
    <row r="463" spans="1:17" ht="15" customHeight="1" x14ac:dyDescent="0.3">
      <c r="A463" s="38">
        <v>156</v>
      </c>
      <c r="B463" s="50" t="s">
        <v>413</v>
      </c>
      <c r="C463" s="16" t="s">
        <v>414</v>
      </c>
      <c r="D463" s="2">
        <v>20410</v>
      </c>
      <c r="E463" s="2">
        <v>0.41</v>
      </c>
      <c r="F463" s="2">
        <v>7.47</v>
      </c>
      <c r="K463" s="31"/>
      <c r="L463" s="31"/>
      <c r="M463" s="31"/>
      <c r="N463" s="31"/>
      <c r="O463" s="31"/>
      <c r="P463" s="31"/>
    </row>
    <row r="464" spans="1:17" ht="15" customHeight="1" x14ac:dyDescent="0.3">
      <c r="A464" s="38">
        <v>157</v>
      </c>
      <c r="B464" s="50" t="s">
        <v>415</v>
      </c>
      <c r="C464" s="16" t="s">
        <v>416</v>
      </c>
      <c r="D464" s="2">
        <v>7740</v>
      </c>
      <c r="E464" s="2">
        <v>0.15</v>
      </c>
      <c r="F464" s="2">
        <v>2.83</v>
      </c>
      <c r="K464" s="31"/>
      <c r="L464" s="31"/>
      <c r="M464" s="31"/>
      <c r="N464" s="31"/>
      <c r="O464" s="31"/>
      <c r="P464" s="31"/>
    </row>
    <row r="465" spans="1:17" ht="15" customHeight="1" x14ac:dyDescent="0.3">
      <c r="A465" s="38">
        <v>158</v>
      </c>
      <c r="B465" s="50" t="s">
        <v>417</v>
      </c>
      <c r="C465" s="16" t="s">
        <v>418</v>
      </c>
      <c r="D465" s="2">
        <v>1041</v>
      </c>
      <c r="E465" s="2">
        <v>0.02</v>
      </c>
      <c r="F465" s="2">
        <v>0.38</v>
      </c>
      <c r="K465" s="31"/>
      <c r="L465" s="31"/>
      <c r="M465" s="31"/>
      <c r="N465" s="31"/>
      <c r="O465" s="31"/>
      <c r="P465" s="31"/>
    </row>
    <row r="466" spans="1:17" ht="15" customHeight="1" x14ac:dyDescent="0.3">
      <c r="A466" s="38">
        <v>159</v>
      </c>
      <c r="B466" s="50" t="s">
        <v>419</v>
      </c>
      <c r="C466" s="16" t="s">
        <v>420</v>
      </c>
      <c r="D466" s="2">
        <v>1126</v>
      </c>
      <c r="E466" s="2">
        <v>0.02</v>
      </c>
      <c r="F466" s="2">
        <v>0.41</v>
      </c>
      <c r="K466" s="31"/>
      <c r="L466" s="31"/>
      <c r="M466" s="31"/>
      <c r="N466" s="31"/>
      <c r="O466" s="31"/>
      <c r="P466" s="31"/>
    </row>
    <row r="467" spans="1:17" ht="15" customHeight="1" x14ac:dyDescent="0.3">
      <c r="A467" s="38">
        <v>160</v>
      </c>
      <c r="B467" s="50" t="s">
        <v>421</v>
      </c>
      <c r="C467" s="16" t="s">
        <v>422</v>
      </c>
      <c r="D467" s="2">
        <v>5694</v>
      </c>
      <c r="E467" s="2">
        <v>0.11</v>
      </c>
      <c r="F467" s="2">
        <v>2.09</v>
      </c>
    </row>
    <row r="468" spans="1:17" ht="15" customHeight="1" x14ac:dyDescent="0.3">
      <c r="A468" s="38">
        <v>161</v>
      </c>
      <c r="B468" s="50" t="s">
        <v>423</v>
      </c>
      <c r="C468" s="16" t="s">
        <v>424</v>
      </c>
      <c r="D468" s="2">
        <v>11537</v>
      </c>
      <c r="E468" s="2">
        <v>0.23</v>
      </c>
      <c r="F468" s="2">
        <v>4.2300000000000004</v>
      </c>
      <c r="K468" s="19"/>
      <c r="L468" s="19"/>
      <c r="M468" s="19"/>
    </row>
    <row r="469" spans="1:17" ht="15" customHeight="1" x14ac:dyDescent="0.3">
      <c r="A469" s="38">
        <v>162</v>
      </c>
      <c r="B469" s="50" t="s">
        <v>425</v>
      </c>
      <c r="C469" s="16" t="s">
        <v>426</v>
      </c>
      <c r="D469" s="2">
        <v>15713</v>
      </c>
      <c r="E469" s="2">
        <v>0.31</v>
      </c>
      <c r="F469" s="2">
        <v>5.75</v>
      </c>
      <c r="K469" s="19"/>
      <c r="L469" s="19"/>
    </row>
    <row r="470" spans="1:17" ht="15" customHeight="1" x14ac:dyDescent="0.3">
      <c r="A470" s="38">
        <v>163</v>
      </c>
      <c r="B470" s="50" t="s">
        <v>427</v>
      </c>
      <c r="C470" s="16" t="s">
        <v>428</v>
      </c>
      <c r="D470" s="2">
        <v>14308</v>
      </c>
      <c r="E470" s="2">
        <v>0.28999999999999998</v>
      </c>
      <c r="F470" s="2">
        <v>5.24</v>
      </c>
      <c r="K470" s="31"/>
      <c r="L470" s="31"/>
      <c r="M470" s="31"/>
      <c r="N470" s="31"/>
      <c r="O470" s="31"/>
      <c r="P470" s="31"/>
    </row>
    <row r="471" spans="1:17" ht="15" customHeight="1" x14ac:dyDescent="0.3">
      <c r="A471" s="38">
        <v>164</v>
      </c>
      <c r="B471" s="50" t="s">
        <v>429</v>
      </c>
      <c r="C471" s="16" t="s">
        <v>430</v>
      </c>
      <c r="D471" s="2">
        <v>13892</v>
      </c>
      <c r="E471" s="2">
        <v>0.28000000000000003</v>
      </c>
      <c r="F471" s="2">
        <v>5.09</v>
      </c>
      <c r="K471" s="31"/>
      <c r="L471" s="31"/>
      <c r="M471" s="31"/>
      <c r="N471" s="31"/>
      <c r="O471" s="31"/>
      <c r="P471" s="31"/>
    </row>
    <row r="472" spans="1:17" ht="15" customHeight="1" x14ac:dyDescent="0.3">
      <c r="A472" s="46" t="s">
        <v>431</v>
      </c>
      <c r="B472" s="45" t="s">
        <v>432</v>
      </c>
      <c r="C472" s="46" t="s">
        <v>433</v>
      </c>
      <c r="D472" s="47">
        <f>SUM(D473:D487)</f>
        <v>655945</v>
      </c>
      <c r="E472" s="47">
        <f>SUM(E473:E487)</f>
        <v>13.120000000000001</v>
      </c>
      <c r="F472" s="47">
        <f>SUM(F473:F487)</f>
        <v>240.2</v>
      </c>
      <c r="K472" s="31"/>
      <c r="L472" s="31"/>
      <c r="M472" s="31"/>
      <c r="N472" s="31"/>
      <c r="O472" s="31"/>
      <c r="P472" s="31"/>
    </row>
    <row r="473" spans="1:17" ht="15" customHeight="1" x14ac:dyDescent="0.3">
      <c r="A473" s="38">
        <v>165</v>
      </c>
      <c r="B473" s="50" t="s">
        <v>434</v>
      </c>
      <c r="C473" s="16" t="s">
        <v>435</v>
      </c>
      <c r="D473" s="2">
        <v>220298</v>
      </c>
      <c r="E473" s="2">
        <v>4.41</v>
      </c>
      <c r="F473" s="2">
        <v>80.680000000000007</v>
      </c>
      <c r="K473" s="31"/>
      <c r="L473" s="31"/>
      <c r="M473" s="31"/>
      <c r="N473" s="31"/>
      <c r="O473" s="31"/>
      <c r="P473" s="31"/>
    </row>
    <row r="474" spans="1:17" ht="15" customHeight="1" x14ac:dyDescent="0.3">
      <c r="A474" s="38">
        <v>166</v>
      </c>
      <c r="B474" s="50" t="s">
        <v>436</v>
      </c>
      <c r="C474" s="16" t="s">
        <v>437</v>
      </c>
      <c r="D474" s="2">
        <v>13583</v>
      </c>
      <c r="E474" s="2">
        <v>0.27</v>
      </c>
      <c r="F474" s="2">
        <v>4.97</v>
      </c>
      <c r="K474" s="31"/>
      <c r="L474" s="31"/>
      <c r="M474" s="31"/>
      <c r="N474" s="31"/>
      <c r="O474" s="31"/>
      <c r="P474" s="31"/>
    </row>
    <row r="475" spans="1:17" ht="15" customHeight="1" x14ac:dyDescent="0.3">
      <c r="A475" s="38">
        <v>167</v>
      </c>
      <c r="B475" s="50" t="s">
        <v>438</v>
      </c>
      <c r="C475" s="16" t="s">
        <v>439</v>
      </c>
      <c r="D475" s="2">
        <v>201432</v>
      </c>
      <c r="E475" s="2">
        <v>4.03</v>
      </c>
      <c r="F475" s="2">
        <v>73.77</v>
      </c>
      <c r="K475" s="31"/>
      <c r="L475" s="31"/>
      <c r="M475" s="31"/>
      <c r="N475" s="31"/>
      <c r="O475" s="31"/>
      <c r="P475" s="31"/>
    </row>
    <row r="476" spans="1:17" ht="15" customHeight="1" x14ac:dyDescent="0.3">
      <c r="A476" s="38">
        <v>168</v>
      </c>
      <c r="B476" s="50" t="s">
        <v>440</v>
      </c>
      <c r="C476" s="16" t="s">
        <v>441</v>
      </c>
      <c r="D476" s="2">
        <v>1812</v>
      </c>
      <c r="E476" s="2">
        <v>0.04</v>
      </c>
      <c r="F476" s="2">
        <v>0.66</v>
      </c>
      <c r="K476" s="31"/>
      <c r="L476" s="31"/>
      <c r="M476" s="31"/>
      <c r="N476" s="31"/>
      <c r="O476" s="31"/>
      <c r="P476" s="31"/>
    </row>
    <row r="477" spans="1:17" ht="15" customHeight="1" x14ac:dyDescent="0.3">
      <c r="A477" s="38">
        <v>169</v>
      </c>
      <c r="B477" s="50" t="s">
        <v>442</v>
      </c>
      <c r="C477" s="16" t="s">
        <v>443</v>
      </c>
      <c r="D477" s="2">
        <v>14531</v>
      </c>
      <c r="E477" s="2">
        <v>0.28999999999999998</v>
      </c>
      <c r="F477" s="2">
        <v>5.32</v>
      </c>
      <c r="K477" s="31"/>
      <c r="L477" s="31"/>
      <c r="M477" s="31"/>
      <c r="N477" s="31"/>
      <c r="O477" s="31"/>
      <c r="P477" s="31"/>
    </row>
    <row r="478" spans="1:17" ht="15" customHeight="1" x14ac:dyDescent="0.3">
      <c r="A478" s="38">
        <v>170</v>
      </c>
      <c r="B478" s="50" t="s">
        <v>444</v>
      </c>
      <c r="C478" s="16" t="s">
        <v>445</v>
      </c>
      <c r="D478" s="2">
        <v>55976</v>
      </c>
      <c r="E478" s="2">
        <v>1.1200000000000001</v>
      </c>
      <c r="F478" s="2">
        <v>20.5</v>
      </c>
      <c r="K478" s="31"/>
      <c r="L478" s="31"/>
      <c r="M478" s="31"/>
      <c r="N478" s="31"/>
      <c r="O478" s="31"/>
      <c r="P478" s="31"/>
    </row>
    <row r="479" spans="1:17" ht="15" customHeight="1" x14ac:dyDescent="0.3">
      <c r="A479" s="38">
        <v>171</v>
      </c>
      <c r="B479" s="50" t="s">
        <v>446</v>
      </c>
      <c r="C479" s="16" t="s">
        <v>447</v>
      </c>
      <c r="D479" s="2">
        <v>4511</v>
      </c>
      <c r="E479" s="2">
        <v>0.09</v>
      </c>
      <c r="F479" s="2">
        <v>1.65</v>
      </c>
      <c r="K479" s="31"/>
      <c r="L479" s="31"/>
      <c r="M479" s="31"/>
      <c r="N479" s="31"/>
      <c r="O479" s="31"/>
      <c r="P479" s="31"/>
    </row>
    <row r="480" spans="1:17" ht="15" customHeight="1" x14ac:dyDescent="0.3">
      <c r="A480" s="38">
        <v>172</v>
      </c>
      <c r="B480" s="50" t="s">
        <v>448</v>
      </c>
      <c r="C480" s="16" t="s">
        <v>449</v>
      </c>
      <c r="D480" s="2">
        <v>23355</v>
      </c>
      <c r="E480" s="2">
        <v>0.47</v>
      </c>
      <c r="F480" s="2">
        <v>8.5500000000000007</v>
      </c>
      <c r="K480" s="28"/>
      <c r="L480" s="28"/>
      <c r="M480" s="28"/>
      <c r="N480" s="28"/>
      <c r="O480" s="28"/>
      <c r="P480" s="28"/>
      <c r="Q480" s="28"/>
    </row>
    <row r="481" spans="1:16" ht="15" customHeight="1" x14ac:dyDescent="0.3">
      <c r="A481" s="38">
        <v>173</v>
      </c>
      <c r="B481" s="50" t="s">
        <v>450</v>
      </c>
      <c r="C481" s="16" t="s">
        <v>451</v>
      </c>
      <c r="D481" s="2">
        <v>2682</v>
      </c>
      <c r="E481" s="2">
        <v>0.05</v>
      </c>
      <c r="F481" s="2">
        <v>0.98</v>
      </c>
      <c r="K481" s="55"/>
    </row>
    <row r="482" spans="1:16" ht="15" customHeight="1" x14ac:dyDescent="0.3">
      <c r="A482" s="38">
        <v>174</v>
      </c>
      <c r="B482" s="50" t="s">
        <v>452</v>
      </c>
      <c r="C482" s="16" t="s">
        <v>453</v>
      </c>
      <c r="D482" s="2">
        <v>3618</v>
      </c>
      <c r="E482" s="2">
        <v>7.0000000000000007E-2</v>
      </c>
      <c r="F482" s="2">
        <v>1.32</v>
      </c>
      <c r="K482" s="31"/>
      <c r="L482" s="31"/>
      <c r="M482" s="31"/>
      <c r="N482" s="31"/>
      <c r="O482" s="31"/>
      <c r="P482" s="31"/>
    </row>
    <row r="483" spans="1:16" ht="15" customHeight="1" x14ac:dyDescent="0.3">
      <c r="A483" s="38">
        <v>175</v>
      </c>
      <c r="B483" s="50" t="s">
        <v>454</v>
      </c>
      <c r="C483" s="16" t="s">
        <v>455</v>
      </c>
      <c r="D483" s="2">
        <v>48164</v>
      </c>
      <c r="E483" s="2">
        <v>0.96</v>
      </c>
      <c r="F483" s="2">
        <v>17.64</v>
      </c>
      <c r="K483" s="31"/>
      <c r="L483" s="31"/>
      <c r="M483" s="31"/>
      <c r="N483" s="31"/>
      <c r="O483" s="31"/>
      <c r="P483" s="31"/>
    </row>
    <row r="484" spans="1:16" ht="15" customHeight="1" x14ac:dyDescent="0.3">
      <c r="A484" s="38">
        <v>176</v>
      </c>
      <c r="B484" s="50" t="s">
        <v>456</v>
      </c>
      <c r="C484" s="16" t="s">
        <v>457</v>
      </c>
      <c r="D484" s="2">
        <v>45159</v>
      </c>
      <c r="E484" s="2">
        <v>0.9</v>
      </c>
      <c r="F484" s="2">
        <v>16.54</v>
      </c>
      <c r="K484" s="31"/>
      <c r="L484" s="31"/>
      <c r="M484" s="31"/>
      <c r="N484" s="31"/>
      <c r="O484" s="31"/>
      <c r="P484" s="31"/>
    </row>
    <row r="485" spans="1:16" ht="15" customHeight="1" x14ac:dyDescent="0.3">
      <c r="A485" s="38">
        <v>177</v>
      </c>
      <c r="B485" s="50" t="s">
        <v>458</v>
      </c>
      <c r="C485" s="16" t="s">
        <v>459</v>
      </c>
      <c r="D485" s="2">
        <v>1966</v>
      </c>
      <c r="E485" s="2">
        <v>0.04</v>
      </c>
      <c r="F485" s="2">
        <v>0.72</v>
      </c>
      <c r="K485" s="31"/>
      <c r="L485" s="31"/>
      <c r="M485" s="31"/>
      <c r="N485" s="31"/>
      <c r="O485" s="31"/>
      <c r="P485" s="31"/>
    </row>
    <row r="486" spans="1:16" ht="15" customHeight="1" x14ac:dyDescent="0.3">
      <c r="A486" s="38">
        <v>178</v>
      </c>
      <c r="B486" s="50" t="s">
        <v>460</v>
      </c>
      <c r="C486" s="16" t="s">
        <v>461</v>
      </c>
      <c r="D486" s="2">
        <v>40</v>
      </c>
      <c r="E486" s="2">
        <v>0</v>
      </c>
      <c r="F486" s="2">
        <v>0.01</v>
      </c>
      <c r="K486" s="31"/>
      <c r="L486" s="31"/>
      <c r="M486" s="31"/>
      <c r="N486" s="31"/>
      <c r="O486" s="31"/>
      <c r="P486" s="31"/>
    </row>
    <row r="487" spans="1:16" ht="15" customHeight="1" x14ac:dyDescent="0.3">
      <c r="A487" s="38">
        <v>179</v>
      </c>
      <c r="B487" s="50" t="s">
        <v>462</v>
      </c>
      <c r="C487" s="16" t="s">
        <v>463</v>
      </c>
      <c r="D487" s="2">
        <v>18818</v>
      </c>
      <c r="E487" s="2">
        <v>0.38</v>
      </c>
      <c r="F487" s="2">
        <v>6.89</v>
      </c>
      <c r="K487" s="31"/>
      <c r="L487" s="31"/>
      <c r="M487" s="31"/>
      <c r="N487" s="31"/>
      <c r="O487" s="31"/>
      <c r="P487" s="31"/>
    </row>
    <row r="488" spans="1:16" ht="15" customHeight="1" x14ac:dyDescent="0.3">
      <c r="A488" s="46" t="s">
        <v>464</v>
      </c>
      <c r="B488" s="45" t="s">
        <v>465</v>
      </c>
      <c r="C488" s="46" t="s">
        <v>466</v>
      </c>
      <c r="D488" s="47">
        <f>SUM(D489:D506)</f>
        <v>204791</v>
      </c>
      <c r="E488" s="47">
        <f>SUM(E489:E506)</f>
        <v>4.1099999999999994</v>
      </c>
      <c r="F488" s="47">
        <f>SUM(F489:F506)</f>
        <v>75.010000000000005</v>
      </c>
      <c r="K488" s="31"/>
      <c r="L488" s="31"/>
      <c r="M488" s="31"/>
      <c r="N488" s="31"/>
      <c r="O488" s="31"/>
      <c r="P488" s="31"/>
    </row>
    <row r="489" spans="1:16" ht="15" customHeight="1" x14ac:dyDescent="0.3">
      <c r="A489" s="38">
        <v>180</v>
      </c>
      <c r="B489" s="50" t="s">
        <v>467</v>
      </c>
      <c r="C489" s="16" t="s">
        <v>468</v>
      </c>
      <c r="D489" s="2">
        <v>370</v>
      </c>
      <c r="E489" s="2">
        <v>0.01</v>
      </c>
      <c r="F489" s="2">
        <v>0.14000000000000001</v>
      </c>
      <c r="K489" s="31"/>
      <c r="L489" s="31"/>
      <c r="M489" s="31"/>
      <c r="N489" s="31"/>
      <c r="O489" s="31"/>
      <c r="P489" s="31"/>
    </row>
    <row r="490" spans="1:16" ht="15" customHeight="1" x14ac:dyDescent="0.3">
      <c r="A490" s="38">
        <v>181</v>
      </c>
      <c r="B490" s="50" t="s">
        <v>469</v>
      </c>
      <c r="C490" s="16" t="s">
        <v>470</v>
      </c>
      <c r="D490" s="2">
        <v>5287</v>
      </c>
      <c r="E490" s="2">
        <v>0.11</v>
      </c>
      <c r="F490" s="2">
        <v>1.94</v>
      </c>
      <c r="K490" s="31"/>
      <c r="L490" s="31"/>
      <c r="M490" s="31"/>
      <c r="N490" s="31"/>
      <c r="O490" s="31"/>
      <c r="P490" s="31"/>
    </row>
    <row r="491" spans="1:16" ht="15" customHeight="1" x14ac:dyDescent="0.3">
      <c r="A491" s="38">
        <v>182</v>
      </c>
      <c r="B491" s="50" t="s">
        <v>471</v>
      </c>
      <c r="C491" s="16" t="s">
        <v>472</v>
      </c>
      <c r="D491" s="2">
        <v>4645</v>
      </c>
      <c r="E491" s="2">
        <v>0.09</v>
      </c>
      <c r="F491" s="2">
        <v>1.7</v>
      </c>
      <c r="K491" s="31"/>
      <c r="L491" s="31"/>
      <c r="M491" s="31"/>
      <c r="N491" s="31"/>
      <c r="O491" s="31"/>
      <c r="P491" s="31"/>
    </row>
    <row r="492" spans="1:16" ht="15" customHeight="1" x14ac:dyDescent="0.3">
      <c r="A492" s="38">
        <v>183</v>
      </c>
      <c r="B492" s="50" t="s">
        <v>473</v>
      </c>
      <c r="C492" s="16" t="s">
        <v>474</v>
      </c>
      <c r="D492" s="2">
        <v>1927</v>
      </c>
      <c r="E492" s="2">
        <v>0.04</v>
      </c>
      <c r="F492" s="2">
        <v>0.71</v>
      </c>
      <c r="K492" s="31"/>
      <c r="L492" s="31"/>
      <c r="M492" s="31"/>
      <c r="N492" s="31"/>
      <c r="O492" s="31"/>
      <c r="P492" s="31"/>
    </row>
    <row r="493" spans="1:16" ht="15" customHeight="1" x14ac:dyDescent="0.3">
      <c r="A493" s="38">
        <v>184</v>
      </c>
      <c r="B493" s="50" t="s">
        <v>475</v>
      </c>
      <c r="C493" s="16" t="s">
        <v>476</v>
      </c>
      <c r="D493" s="2">
        <v>31651</v>
      </c>
      <c r="E493" s="2">
        <v>0.63</v>
      </c>
      <c r="F493" s="2">
        <v>11.59</v>
      </c>
      <c r="K493" s="31"/>
      <c r="L493" s="31"/>
      <c r="M493" s="31"/>
      <c r="N493" s="31"/>
      <c r="O493" s="31"/>
      <c r="P493" s="31"/>
    </row>
    <row r="494" spans="1:16" ht="15" customHeight="1" x14ac:dyDescent="0.3">
      <c r="A494" s="38">
        <v>185</v>
      </c>
      <c r="B494" s="50" t="s">
        <v>477</v>
      </c>
      <c r="C494" s="16" t="s">
        <v>478</v>
      </c>
      <c r="D494" s="2">
        <v>39470</v>
      </c>
      <c r="E494" s="2">
        <v>0.79</v>
      </c>
      <c r="F494" s="2">
        <v>14.45</v>
      </c>
      <c r="K494" s="31"/>
      <c r="L494" s="31"/>
      <c r="M494" s="31"/>
      <c r="N494" s="31"/>
      <c r="O494" s="31"/>
      <c r="P494" s="31"/>
    </row>
    <row r="495" spans="1:16" ht="15" customHeight="1" x14ac:dyDescent="0.3">
      <c r="A495" s="38">
        <v>186</v>
      </c>
      <c r="B495" s="50" t="s">
        <v>479</v>
      </c>
      <c r="C495" s="16" t="s">
        <v>480</v>
      </c>
      <c r="D495" s="2">
        <v>1637</v>
      </c>
      <c r="E495" s="2">
        <v>0.03</v>
      </c>
      <c r="F495" s="2">
        <v>0.6</v>
      </c>
    </row>
    <row r="496" spans="1:16" ht="15" customHeight="1" x14ac:dyDescent="0.3">
      <c r="A496" s="38">
        <v>187</v>
      </c>
      <c r="B496" s="50" t="s">
        <v>481</v>
      </c>
      <c r="C496" s="16" t="s">
        <v>482</v>
      </c>
      <c r="D496" s="2">
        <v>9296</v>
      </c>
      <c r="E496" s="2">
        <v>0.19</v>
      </c>
      <c r="F496" s="2">
        <v>3.4</v>
      </c>
      <c r="K496" s="31"/>
    </row>
    <row r="497" spans="1:16" ht="15" customHeight="1" x14ac:dyDescent="0.3">
      <c r="A497" s="38">
        <v>188</v>
      </c>
      <c r="B497" s="50" t="s">
        <v>483</v>
      </c>
      <c r="C497" s="16" t="s">
        <v>484</v>
      </c>
      <c r="D497" s="2">
        <v>8048</v>
      </c>
      <c r="E497" s="2">
        <v>0.16</v>
      </c>
      <c r="F497" s="2">
        <v>2.95</v>
      </c>
      <c r="J497" s="28"/>
    </row>
    <row r="498" spans="1:16" ht="15" customHeight="1" x14ac:dyDescent="0.3">
      <c r="A498" s="38">
        <v>189</v>
      </c>
      <c r="B498" s="50" t="s">
        <v>485</v>
      </c>
      <c r="C498" s="16" t="s">
        <v>486</v>
      </c>
      <c r="D498" s="2">
        <v>6368</v>
      </c>
      <c r="E498" s="2">
        <v>0.13</v>
      </c>
      <c r="F498" s="2">
        <v>2.33</v>
      </c>
      <c r="J498" s="19"/>
    </row>
    <row r="499" spans="1:16" ht="15" customHeight="1" x14ac:dyDescent="0.3">
      <c r="A499" s="38">
        <v>190</v>
      </c>
      <c r="B499" s="50" t="s">
        <v>487</v>
      </c>
      <c r="C499" s="16" t="s">
        <v>488</v>
      </c>
      <c r="D499" s="2">
        <v>971</v>
      </c>
      <c r="E499" s="2">
        <v>0.02</v>
      </c>
      <c r="F499" s="2">
        <v>0.36</v>
      </c>
      <c r="J499" s="31"/>
    </row>
    <row r="500" spans="1:16" ht="15" customHeight="1" x14ac:dyDescent="0.3">
      <c r="A500" s="38">
        <v>191</v>
      </c>
      <c r="B500" s="50" t="s">
        <v>489</v>
      </c>
      <c r="C500" s="16" t="s">
        <v>490</v>
      </c>
      <c r="D500" s="2">
        <v>3756</v>
      </c>
      <c r="E500" s="2">
        <v>0.08</v>
      </c>
      <c r="F500" s="2">
        <v>1.38</v>
      </c>
      <c r="J500" s="19"/>
    </row>
    <row r="501" spans="1:16" ht="15" customHeight="1" x14ac:dyDescent="0.3">
      <c r="A501" s="38">
        <v>192</v>
      </c>
      <c r="B501" s="50" t="s">
        <v>491</v>
      </c>
      <c r="C501" s="16" t="s">
        <v>492</v>
      </c>
      <c r="D501" s="2">
        <v>45815</v>
      </c>
      <c r="E501" s="2">
        <v>0.92</v>
      </c>
      <c r="F501" s="2">
        <v>16.78</v>
      </c>
      <c r="J501" s="31"/>
    </row>
    <row r="502" spans="1:16" ht="15" customHeight="1" x14ac:dyDescent="0.3">
      <c r="A502" s="38">
        <v>193</v>
      </c>
      <c r="B502" s="50" t="s">
        <v>493</v>
      </c>
      <c r="C502" s="16" t="s">
        <v>494</v>
      </c>
      <c r="D502" s="2">
        <v>1308</v>
      </c>
      <c r="E502" s="2">
        <v>0.03</v>
      </c>
      <c r="F502" s="2">
        <v>0.48</v>
      </c>
      <c r="J502" s="19"/>
    </row>
    <row r="503" spans="1:16" ht="15" customHeight="1" x14ac:dyDescent="0.3">
      <c r="A503" s="38">
        <v>194</v>
      </c>
      <c r="B503" s="50" t="s">
        <v>495</v>
      </c>
      <c r="C503" s="16" t="s">
        <v>496</v>
      </c>
      <c r="D503" s="2">
        <v>15097</v>
      </c>
      <c r="E503" s="2">
        <v>0.3</v>
      </c>
      <c r="F503" s="2">
        <v>5.53</v>
      </c>
      <c r="K503" s="31"/>
      <c r="L503" s="31"/>
      <c r="M503" s="31"/>
    </row>
    <row r="504" spans="1:16" ht="15" customHeight="1" x14ac:dyDescent="0.3">
      <c r="A504" s="38">
        <v>195</v>
      </c>
      <c r="B504" s="50" t="s">
        <v>497</v>
      </c>
      <c r="C504" s="16" t="s">
        <v>498</v>
      </c>
      <c r="D504" s="2">
        <v>15141</v>
      </c>
      <c r="E504" s="2">
        <v>0.3</v>
      </c>
      <c r="F504" s="2">
        <v>5.54</v>
      </c>
      <c r="K504" s="31"/>
      <c r="L504" s="31"/>
    </row>
    <row r="505" spans="1:16" ht="15" customHeight="1" x14ac:dyDescent="0.3">
      <c r="A505" s="38">
        <v>196</v>
      </c>
      <c r="B505" s="50" t="s">
        <v>499</v>
      </c>
      <c r="C505" s="16" t="s">
        <v>500</v>
      </c>
      <c r="D505" s="2">
        <v>2657</v>
      </c>
      <c r="E505" s="2">
        <v>0.05</v>
      </c>
      <c r="F505" s="2">
        <v>0.97</v>
      </c>
      <c r="K505" s="31"/>
    </row>
    <row r="506" spans="1:16" ht="15" customHeight="1" x14ac:dyDescent="0.3">
      <c r="A506" s="38">
        <v>197</v>
      </c>
      <c r="B506" s="50" t="s">
        <v>501</v>
      </c>
      <c r="C506" s="16" t="s">
        <v>502</v>
      </c>
      <c r="D506" s="2">
        <v>11347</v>
      </c>
      <c r="E506" s="2">
        <v>0.23</v>
      </c>
      <c r="F506" s="2">
        <v>4.16</v>
      </c>
      <c r="K506" s="19"/>
      <c r="L506" s="19"/>
      <c r="M506" s="19"/>
    </row>
    <row r="507" spans="1:16" ht="15" customHeight="1" x14ac:dyDescent="0.3">
      <c r="A507" s="46" t="s">
        <v>503</v>
      </c>
      <c r="B507" s="45" t="s">
        <v>802</v>
      </c>
      <c r="C507" s="46" t="s">
        <v>504</v>
      </c>
      <c r="D507" s="47">
        <f>SUM(D508:D509)</f>
        <v>148601</v>
      </c>
      <c r="E507" s="47">
        <f>SUM(E508:E509)</f>
        <v>2.98</v>
      </c>
      <c r="F507" s="47">
        <f>SUM(F508:F509)</f>
        <v>54.42</v>
      </c>
      <c r="K507" s="19"/>
      <c r="L507" s="19"/>
    </row>
    <row r="508" spans="1:16" ht="15" customHeight="1" x14ac:dyDescent="0.3">
      <c r="A508" s="38">
        <v>198</v>
      </c>
      <c r="B508" s="21" t="s">
        <v>505</v>
      </c>
      <c r="C508" s="54" t="s">
        <v>506</v>
      </c>
      <c r="D508" s="2">
        <v>58806</v>
      </c>
      <c r="E508" s="2">
        <v>1.18</v>
      </c>
      <c r="F508" s="2">
        <v>21.54</v>
      </c>
      <c r="K508" s="31"/>
      <c r="L508" s="31"/>
      <c r="M508" s="31"/>
      <c r="N508" s="31"/>
      <c r="O508" s="31"/>
      <c r="P508" s="31"/>
    </row>
    <row r="509" spans="1:16" ht="15" customHeight="1" x14ac:dyDescent="0.3">
      <c r="A509" s="38">
        <v>199</v>
      </c>
      <c r="B509" s="21" t="s">
        <v>507</v>
      </c>
      <c r="C509" s="54" t="s">
        <v>508</v>
      </c>
      <c r="D509" s="2">
        <v>89795</v>
      </c>
      <c r="E509" s="2">
        <v>1.8</v>
      </c>
      <c r="F509" s="2">
        <v>32.880000000000003</v>
      </c>
      <c r="K509" s="31"/>
      <c r="L509" s="31"/>
      <c r="M509" s="31"/>
      <c r="N509" s="31"/>
      <c r="O509" s="31"/>
      <c r="P509" s="31"/>
    </row>
    <row r="510" spans="1:16" ht="15" customHeight="1" x14ac:dyDescent="0.3">
      <c r="A510" s="46" t="s">
        <v>509</v>
      </c>
      <c r="B510" s="45" t="s">
        <v>803</v>
      </c>
      <c r="C510" s="46" t="s">
        <v>510</v>
      </c>
      <c r="D510" s="47">
        <f>SUM(D511:D521)</f>
        <v>474861</v>
      </c>
      <c r="E510" s="47">
        <f>SUM(E511:E521)</f>
        <v>9.51</v>
      </c>
      <c r="F510" s="47">
        <f>SUM(F511:F521)</f>
        <v>173.9</v>
      </c>
      <c r="K510" s="31"/>
      <c r="L510" s="31"/>
      <c r="M510" s="31"/>
      <c r="N510" s="31"/>
      <c r="O510" s="31"/>
      <c r="P510" s="31"/>
    </row>
    <row r="511" spans="1:16" ht="15" customHeight="1" x14ac:dyDescent="0.3">
      <c r="A511" s="38">
        <v>200</v>
      </c>
      <c r="B511" s="21" t="s">
        <v>511</v>
      </c>
      <c r="C511" s="54" t="s">
        <v>512</v>
      </c>
      <c r="D511" s="2">
        <v>25779</v>
      </c>
      <c r="E511" s="2">
        <v>0.52</v>
      </c>
      <c r="F511" s="2">
        <v>9.44</v>
      </c>
      <c r="K511" s="31"/>
      <c r="L511" s="31"/>
      <c r="M511" s="31"/>
      <c r="N511" s="31"/>
      <c r="O511" s="31"/>
      <c r="P511" s="31"/>
    </row>
    <row r="512" spans="1:16" ht="15" customHeight="1" x14ac:dyDescent="0.3">
      <c r="A512" s="38">
        <v>201</v>
      </c>
      <c r="B512" s="21" t="s">
        <v>513</v>
      </c>
      <c r="C512" s="54" t="s">
        <v>514</v>
      </c>
      <c r="D512" s="2">
        <v>58110</v>
      </c>
      <c r="E512" s="2">
        <v>1.1599999999999999</v>
      </c>
      <c r="F512" s="2">
        <v>21.28</v>
      </c>
      <c r="K512" s="31"/>
      <c r="L512" s="31"/>
      <c r="M512" s="31"/>
      <c r="N512" s="31"/>
      <c r="O512" s="31"/>
      <c r="P512" s="31"/>
    </row>
    <row r="513" spans="1:17" ht="15" customHeight="1" x14ac:dyDescent="0.3">
      <c r="A513" s="38">
        <v>202</v>
      </c>
      <c r="B513" s="21" t="s">
        <v>515</v>
      </c>
      <c r="C513" s="54" t="s">
        <v>516</v>
      </c>
      <c r="D513" s="2">
        <v>1808</v>
      </c>
      <c r="E513" s="2">
        <v>0.04</v>
      </c>
      <c r="F513" s="2">
        <v>0.66</v>
      </c>
      <c r="K513" s="28"/>
      <c r="L513" s="28"/>
      <c r="M513" s="28"/>
      <c r="N513" s="28"/>
      <c r="O513" s="28"/>
      <c r="P513" s="28"/>
      <c r="Q513" s="28"/>
    </row>
    <row r="514" spans="1:17" ht="15" customHeight="1" x14ac:dyDescent="0.3">
      <c r="A514" s="38">
        <v>203</v>
      </c>
      <c r="B514" s="21" t="s">
        <v>517</v>
      </c>
      <c r="C514" s="54" t="s">
        <v>518</v>
      </c>
      <c r="D514" s="2">
        <v>42640</v>
      </c>
      <c r="E514" s="2">
        <v>0.85</v>
      </c>
      <c r="F514" s="2">
        <v>15.62</v>
      </c>
      <c r="K514" s="55"/>
    </row>
    <row r="515" spans="1:17" ht="15" customHeight="1" x14ac:dyDescent="0.3">
      <c r="A515" s="38">
        <v>204</v>
      </c>
      <c r="B515" s="21" t="s">
        <v>519</v>
      </c>
      <c r="C515" s="54" t="s">
        <v>520</v>
      </c>
      <c r="D515" s="2">
        <v>6283</v>
      </c>
      <c r="E515" s="2">
        <v>0.13</v>
      </c>
      <c r="F515" s="2">
        <v>2.2999999999999998</v>
      </c>
      <c r="K515" s="31"/>
      <c r="L515" s="31"/>
      <c r="M515" s="31"/>
      <c r="N515" s="31"/>
      <c r="O515" s="31"/>
      <c r="P515" s="31"/>
    </row>
    <row r="516" spans="1:17" ht="15" customHeight="1" x14ac:dyDescent="0.3">
      <c r="A516" s="38">
        <v>205</v>
      </c>
      <c r="B516" s="21" t="s">
        <v>521</v>
      </c>
      <c r="C516" s="54" t="s">
        <v>522</v>
      </c>
      <c r="D516" s="2">
        <v>21883</v>
      </c>
      <c r="E516" s="2">
        <v>0.44</v>
      </c>
      <c r="F516" s="2">
        <v>8.01</v>
      </c>
      <c r="K516" s="31"/>
      <c r="L516" s="31"/>
      <c r="M516" s="31"/>
      <c r="N516" s="31"/>
      <c r="O516" s="31"/>
      <c r="P516" s="31"/>
    </row>
    <row r="517" spans="1:17" ht="15" customHeight="1" x14ac:dyDescent="0.3">
      <c r="A517" s="38">
        <v>206</v>
      </c>
      <c r="B517" s="21" t="s">
        <v>523</v>
      </c>
      <c r="C517" s="54" t="s">
        <v>524</v>
      </c>
      <c r="D517" s="2">
        <v>228299</v>
      </c>
      <c r="E517" s="2">
        <v>4.57</v>
      </c>
      <c r="F517" s="2">
        <v>83.61</v>
      </c>
      <c r="K517" s="28"/>
      <c r="L517" s="28"/>
      <c r="M517" s="28"/>
      <c r="N517" s="28"/>
      <c r="O517" s="28"/>
      <c r="P517" s="28"/>
      <c r="Q517" s="28"/>
    </row>
    <row r="518" spans="1:17" ht="15" customHeight="1" x14ac:dyDescent="0.3">
      <c r="A518" s="38">
        <v>207</v>
      </c>
      <c r="B518" s="21" t="s">
        <v>525</v>
      </c>
      <c r="C518" s="54" t="s">
        <v>526</v>
      </c>
      <c r="D518" s="2">
        <v>61094</v>
      </c>
      <c r="E518" s="2">
        <v>1.22</v>
      </c>
      <c r="F518" s="2">
        <v>22.37</v>
      </c>
      <c r="K518" s="28"/>
      <c r="L518" s="28"/>
      <c r="M518" s="28"/>
    </row>
    <row r="519" spans="1:17" ht="15" customHeight="1" x14ac:dyDescent="0.3">
      <c r="A519" s="38">
        <v>208</v>
      </c>
      <c r="B519" s="21" t="s">
        <v>527</v>
      </c>
      <c r="C519" s="54" t="s">
        <v>528</v>
      </c>
      <c r="D519" s="2">
        <v>24923</v>
      </c>
      <c r="E519" s="2">
        <v>0.5</v>
      </c>
      <c r="F519" s="2">
        <v>9.1300000000000008</v>
      </c>
      <c r="K519" s="55"/>
    </row>
    <row r="520" spans="1:17" ht="15" customHeight="1" x14ac:dyDescent="0.3">
      <c r="A520" s="38">
        <v>209</v>
      </c>
      <c r="B520" s="21" t="s">
        <v>529</v>
      </c>
      <c r="C520" s="54" t="s">
        <v>530</v>
      </c>
      <c r="D520" s="2">
        <v>416</v>
      </c>
      <c r="E520" s="2">
        <v>0.01</v>
      </c>
      <c r="F520" s="2">
        <v>0.15</v>
      </c>
      <c r="K520" s="31"/>
      <c r="L520" s="31"/>
      <c r="M520" s="31"/>
      <c r="N520" s="31"/>
      <c r="O520" s="31"/>
      <c r="P520" s="31"/>
    </row>
    <row r="521" spans="1:17" ht="15" customHeight="1" x14ac:dyDescent="0.3">
      <c r="A521" s="38">
        <v>210</v>
      </c>
      <c r="B521" s="21" t="s">
        <v>531</v>
      </c>
      <c r="C521" s="54" t="s">
        <v>532</v>
      </c>
      <c r="D521" s="2">
        <v>3626</v>
      </c>
      <c r="E521" s="2">
        <v>7.0000000000000007E-2</v>
      </c>
      <c r="F521" s="2">
        <v>1.33</v>
      </c>
      <c r="K521" s="31"/>
      <c r="L521" s="31"/>
      <c r="M521" s="31"/>
      <c r="N521" s="31"/>
      <c r="O521" s="31"/>
      <c r="P521" s="31"/>
    </row>
    <row r="522" spans="1:17" ht="15" customHeight="1" x14ac:dyDescent="0.3">
      <c r="A522" s="46" t="s">
        <v>533</v>
      </c>
      <c r="B522" s="45" t="s">
        <v>804</v>
      </c>
      <c r="C522" s="46" t="s">
        <v>534</v>
      </c>
      <c r="D522" s="47">
        <f>SUM(D523:D545)</f>
        <v>310844</v>
      </c>
      <c r="E522" s="47">
        <f>SUM(E523:E545)</f>
        <v>6.2099999999999982</v>
      </c>
      <c r="F522" s="47">
        <f>SUM(F523:F545)</f>
        <v>113.85000000000002</v>
      </c>
      <c r="K522" s="31"/>
      <c r="L522" s="31"/>
      <c r="M522" s="31"/>
      <c r="N522" s="31"/>
      <c r="O522" s="31"/>
      <c r="P522" s="31"/>
    </row>
    <row r="523" spans="1:17" ht="15" customHeight="1" x14ac:dyDescent="0.3">
      <c r="A523" s="38">
        <v>211</v>
      </c>
      <c r="B523" s="50" t="s">
        <v>535</v>
      </c>
      <c r="C523" s="16" t="s">
        <v>536</v>
      </c>
      <c r="D523" s="2">
        <v>92</v>
      </c>
      <c r="E523" s="2">
        <v>0</v>
      </c>
      <c r="F523" s="2">
        <v>0.03</v>
      </c>
      <c r="K523" s="31"/>
      <c r="L523" s="31"/>
      <c r="M523" s="31"/>
      <c r="N523" s="31"/>
      <c r="O523" s="31"/>
      <c r="P523" s="31"/>
    </row>
    <row r="524" spans="1:17" ht="15" customHeight="1" x14ac:dyDescent="0.3">
      <c r="A524" s="38">
        <v>212</v>
      </c>
      <c r="B524" s="50" t="s">
        <v>537</v>
      </c>
      <c r="C524" s="16" t="s">
        <v>538</v>
      </c>
      <c r="D524" s="2">
        <v>1640</v>
      </c>
      <c r="E524" s="2">
        <v>0.03</v>
      </c>
      <c r="F524" s="2">
        <v>0.6</v>
      </c>
      <c r="K524" s="31"/>
      <c r="L524" s="31"/>
      <c r="M524" s="31"/>
      <c r="N524" s="31"/>
      <c r="O524" s="31"/>
      <c r="P524" s="31"/>
    </row>
    <row r="525" spans="1:17" ht="15" customHeight="1" x14ac:dyDescent="0.3">
      <c r="A525" s="38">
        <v>213</v>
      </c>
      <c r="B525" s="50" t="s">
        <v>539</v>
      </c>
      <c r="C525" s="16" t="s">
        <v>540</v>
      </c>
      <c r="D525" s="2">
        <v>3947</v>
      </c>
      <c r="E525" s="2">
        <v>0.08</v>
      </c>
      <c r="F525" s="2">
        <v>1.45</v>
      </c>
      <c r="K525" s="31"/>
      <c r="L525" s="31"/>
      <c r="M525" s="31"/>
      <c r="N525" s="31"/>
      <c r="O525" s="31"/>
      <c r="P525" s="31"/>
    </row>
    <row r="526" spans="1:17" ht="15" customHeight="1" x14ac:dyDescent="0.3">
      <c r="A526" s="38">
        <v>214</v>
      </c>
      <c r="B526" s="50" t="s">
        <v>541</v>
      </c>
      <c r="C526" s="16" t="s">
        <v>542</v>
      </c>
      <c r="D526" s="2">
        <v>18097</v>
      </c>
      <c r="E526" s="2">
        <v>0.36</v>
      </c>
      <c r="F526" s="2">
        <v>6.63</v>
      </c>
      <c r="K526" s="31"/>
      <c r="L526" s="31"/>
      <c r="M526" s="31"/>
      <c r="N526" s="31"/>
      <c r="O526" s="31"/>
      <c r="P526" s="31"/>
    </row>
    <row r="527" spans="1:17" ht="15" customHeight="1" x14ac:dyDescent="0.3">
      <c r="A527" s="38">
        <v>215</v>
      </c>
      <c r="B527" s="50" t="s">
        <v>543</v>
      </c>
      <c r="C527" s="16" t="s">
        <v>544</v>
      </c>
      <c r="D527" s="2">
        <v>22780</v>
      </c>
      <c r="E527" s="2">
        <v>0.46</v>
      </c>
      <c r="F527" s="2">
        <v>8.34</v>
      </c>
      <c r="K527" s="31"/>
      <c r="L527" s="31"/>
      <c r="M527" s="31"/>
      <c r="N527" s="31"/>
      <c r="O527" s="31"/>
      <c r="P527" s="31"/>
    </row>
    <row r="528" spans="1:17" ht="15" customHeight="1" x14ac:dyDescent="0.3">
      <c r="A528" s="38">
        <v>216</v>
      </c>
      <c r="B528" s="50" t="s">
        <v>545</v>
      </c>
      <c r="C528" s="16" t="s">
        <v>546</v>
      </c>
      <c r="D528" s="2">
        <v>73448</v>
      </c>
      <c r="E528" s="2">
        <v>1.47</v>
      </c>
      <c r="F528" s="2">
        <v>26.9</v>
      </c>
      <c r="K528" s="31"/>
      <c r="L528" s="31"/>
      <c r="M528" s="31"/>
      <c r="N528" s="31"/>
      <c r="O528" s="31"/>
      <c r="P528" s="31"/>
    </row>
    <row r="529" spans="1:17" ht="15" customHeight="1" x14ac:dyDescent="0.3">
      <c r="A529" s="38">
        <v>217</v>
      </c>
      <c r="B529" s="50" t="s">
        <v>547</v>
      </c>
      <c r="C529" s="16" t="s">
        <v>548</v>
      </c>
      <c r="D529" s="2">
        <v>104472</v>
      </c>
      <c r="E529" s="2">
        <v>2.09</v>
      </c>
      <c r="F529" s="2">
        <v>38.26</v>
      </c>
      <c r="K529" s="31"/>
      <c r="L529" s="31"/>
      <c r="M529" s="31"/>
      <c r="N529" s="31"/>
      <c r="O529" s="31"/>
      <c r="P529" s="31"/>
    </row>
    <row r="530" spans="1:17" ht="15" customHeight="1" x14ac:dyDescent="0.3">
      <c r="A530" s="38">
        <v>218</v>
      </c>
      <c r="B530" s="50" t="s">
        <v>549</v>
      </c>
      <c r="C530" s="16" t="s">
        <v>550</v>
      </c>
      <c r="D530" s="2">
        <v>49411</v>
      </c>
      <c r="E530" s="2">
        <v>0.99</v>
      </c>
      <c r="F530" s="2">
        <v>18.100000000000001</v>
      </c>
      <c r="K530" s="31"/>
      <c r="L530" s="31"/>
      <c r="M530" s="31"/>
      <c r="N530" s="31"/>
      <c r="O530" s="31"/>
      <c r="P530" s="31"/>
    </row>
    <row r="531" spans="1:17" ht="15" customHeight="1" x14ac:dyDescent="0.3">
      <c r="A531" s="38">
        <v>219</v>
      </c>
      <c r="B531" s="50" t="s">
        <v>551</v>
      </c>
      <c r="C531" s="16" t="s">
        <v>552</v>
      </c>
      <c r="D531" s="2">
        <v>2634</v>
      </c>
      <c r="E531" s="2">
        <v>0.05</v>
      </c>
      <c r="F531" s="2">
        <v>0.96</v>
      </c>
      <c r="K531" s="28"/>
      <c r="L531" s="28"/>
      <c r="M531" s="28"/>
      <c r="N531" s="28"/>
      <c r="O531" s="28"/>
      <c r="P531" s="28"/>
      <c r="Q531" s="28"/>
    </row>
    <row r="532" spans="1:17" ht="15" customHeight="1" x14ac:dyDescent="0.3">
      <c r="A532" s="38">
        <v>220</v>
      </c>
      <c r="B532" s="50" t="s">
        <v>553</v>
      </c>
      <c r="C532" s="16" t="s">
        <v>554</v>
      </c>
      <c r="D532" s="2">
        <v>687</v>
      </c>
      <c r="E532" s="2">
        <v>0.01</v>
      </c>
      <c r="F532" s="2">
        <v>0.25</v>
      </c>
      <c r="K532" s="55"/>
    </row>
    <row r="533" spans="1:17" ht="15" customHeight="1" x14ac:dyDescent="0.3">
      <c r="A533" s="38">
        <v>221</v>
      </c>
      <c r="B533" s="50" t="s">
        <v>555</v>
      </c>
      <c r="C533" s="16" t="s">
        <v>556</v>
      </c>
      <c r="D533" s="2">
        <v>1061</v>
      </c>
      <c r="E533" s="2">
        <v>0.02</v>
      </c>
      <c r="F533" s="2">
        <v>0.39</v>
      </c>
      <c r="K533" s="31"/>
      <c r="L533" s="31"/>
      <c r="M533" s="31"/>
      <c r="N533" s="31"/>
      <c r="O533" s="31"/>
      <c r="P533" s="31"/>
    </row>
    <row r="534" spans="1:17" ht="15" customHeight="1" x14ac:dyDescent="0.3">
      <c r="A534" s="38">
        <v>222</v>
      </c>
      <c r="B534" s="50" t="s">
        <v>557</v>
      </c>
      <c r="C534" s="16" t="s">
        <v>558</v>
      </c>
      <c r="D534" s="2">
        <v>6645</v>
      </c>
      <c r="E534" s="2">
        <v>0.13</v>
      </c>
      <c r="F534" s="2">
        <v>2.4300000000000002</v>
      </c>
    </row>
    <row r="535" spans="1:17" ht="15" customHeight="1" x14ac:dyDescent="0.3">
      <c r="A535" s="38">
        <v>223</v>
      </c>
      <c r="B535" s="50" t="s">
        <v>559</v>
      </c>
      <c r="C535" s="16" t="s">
        <v>560</v>
      </c>
      <c r="D535" s="2">
        <v>11575</v>
      </c>
      <c r="E535" s="2">
        <v>0.23</v>
      </c>
      <c r="F535" s="2">
        <v>4.24</v>
      </c>
      <c r="K535" s="31"/>
    </row>
    <row r="536" spans="1:17" ht="15" customHeight="1" x14ac:dyDescent="0.3">
      <c r="A536" s="38">
        <v>224</v>
      </c>
      <c r="B536" s="50" t="s">
        <v>561</v>
      </c>
      <c r="C536" s="16" t="s">
        <v>562</v>
      </c>
      <c r="D536" s="2">
        <v>268</v>
      </c>
      <c r="E536" s="2">
        <v>0.01</v>
      </c>
      <c r="F536" s="2">
        <v>0.1</v>
      </c>
      <c r="J536" s="28"/>
    </row>
    <row r="537" spans="1:17" ht="15" customHeight="1" x14ac:dyDescent="0.3">
      <c r="A537" s="38">
        <v>225</v>
      </c>
      <c r="B537" s="50" t="s">
        <v>563</v>
      </c>
      <c r="C537" s="16" t="s">
        <v>564</v>
      </c>
      <c r="D537" s="2">
        <v>998</v>
      </c>
      <c r="E537" s="2">
        <v>0.02</v>
      </c>
      <c r="F537" s="2">
        <v>0.37</v>
      </c>
      <c r="J537" s="19"/>
    </row>
    <row r="538" spans="1:17" ht="15" customHeight="1" x14ac:dyDescent="0.3">
      <c r="A538" s="38">
        <v>226</v>
      </c>
      <c r="B538" s="50" t="s">
        <v>565</v>
      </c>
      <c r="C538" s="16" t="s">
        <v>566</v>
      </c>
      <c r="D538" s="2">
        <v>1122</v>
      </c>
      <c r="E538" s="2">
        <v>0.02</v>
      </c>
      <c r="F538" s="2">
        <v>0.41</v>
      </c>
      <c r="J538" s="31"/>
    </row>
    <row r="539" spans="1:17" ht="15" customHeight="1" x14ac:dyDescent="0.3">
      <c r="A539" s="38">
        <v>227</v>
      </c>
      <c r="B539" s="50" t="s">
        <v>567</v>
      </c>
      <c r="C539" s="16" t="s">
        <v>568</v>
      </c>
      <c r="D539" s="2">
        <v>109</v>
      </c>
      <c r="E539" s="2">
        <v>0</v>
      </c>
      <c r="F539" s="2">
        <v>0.04</v>
      </c>
      <c r="J539" s="19"/>
    </row>
    <row r="540" spans="1:17" ht="15" customHeight="1" x14ac:dyDescent="0.3">
      <c r="A540" s="38">
        <v>228</v>
      </c>
      <c r="B540" s="50" t="s">
        <v>569</v>
      </c>
      <c r="C540" s="16" t="s">
        <v>570</v>
      </c>
      <c r="D540" s="2">
        <v>637</v>
      </c>
      <c r="E540" s="2">
        <v>0.01</v>
      </c>
      <c r="F540" s="2">
        <v>0.23</v>
      </c>
      <c r="J540" s="31"/>
    </row>
    <row r="541" spans="1:17" ht="15" customHeight="1" x14ac:dyDescent="0.3">
      <c r="A541" s="38">
        <v>229</v>
      </c>
      <c r="B541" s="50" t="s">
        <v>571</v>
      </c>
      <c r="C541" s="16" t="s">
        <v>572</v>
      </c>
      <c r="D541" s="2">
        <v>398</v>
      </c>
      <c r="E541" s="2">
        <v>0.01</v>
      </c>
      <c r="F541" s="2">
        <v>0.15</v>
      </c>
      <c r="J541" s="19"/>
    </row>
    <row r="542" spans="1:17" ht="15" customHeight="1" x14ac:dyDescent="0.3">
      <c r="A542" s="38">
        <v>230</v>
      </c>
      <c r="B542" s="50" t="s">
        <v>573</v>
      </c>
      <c r="C542" s="16" t="s">
        <v>574</v>
      </c>
      <c r="D542" s="2">
        <v>1860</v>
      </c>
      <c r="E542" s="2">
        <v>0.04</v>
      </c>
      <c r="F542" s="2">
        <v>0.68</v>
      </c>
      <c r="K542" s="31"/>
      <c r="L542" s="31"/>
      <c r="M542" s="31"/>
    </row>
    <row r="543" spans="1:17" ht="15" customHeight="1" x14ac:dyDescent="0.3">
      <c r="A543" s="38">
        <v>231</v>
      </c>
      <c r="B543" s="50" t="s">
        <v>575</v>
      </c>
      <c r="C543" s="16" t="s">
        <v>576</v>
      </c>
      <c r="D543" s="2">
        <v>1474</v>
      </c>
      <c r="E543" s="2">
        <v>0.03</v>
      </c>
      <c r="F543" s="2">
        <v>0.54</v>
      </c>
      <c r="K543" s="31"/>
      <c r="L543" s="31"/>
    </row>
    <row r="544" spans="1:17" ht="15" customHeight="1" x14ac:dyDescent="0.3">
      <c r="A544" s="38">
        <v>232</v>
      </c>
      <c r="B544" s="50" t="s">
        <v>577</v>
      </c>
      <c r="C544" s="16" t="s">
        <v>578</v>
      </c>
      <c r="D544" s="2">
        <v>1162</v>
      </c>
      <c r="E544" s="2">
        <v>0.02</v>
      </c>
      <c r="F544" s="2">
        <v>0.43</v>
      </c>
      <c r="K544" s="31"/>
    </row>
    <row r="545" spans="1:17" ht="15" customHeight="1" x14ac:dyDescent="0.3">
      <c r="A545" s="38">
        <v>233</v>
      </c>
      <c r="B545" s="50" t="s">
        <v>579</v>
      </c>
      <c r="C545" s="16" t="s">
        <v>580</v>
      </c>
      <c r="D545" s="2">
        <v>6327</v>
      </c>
      <c r="E545" s="2">
        <v>0.13</v>
      </c>
      <c r="F545" s="2">
        <v>2.3199999999999998</v>
      </c>
      <c r="K545" s="19"/>
      <c r="L545" s="19"/>
      <c r="M545" s="19"/>
    </row>
    <row r="546" spans="1:17" ht="15" customHeight="1" x14ac:dyDescent="0.3">
      <c r="A546" s="46" t="s">
        <v>581</v>
      </c>
      <c r="B546" s="45" t="s">
        <v>805</v>
      </c>
      <c r="C546" s="46" t="s">
        <v>582</v>
      </c>
      <c r="D546" s="47">
        <f>SUM(D547:D556)</f>
        <v>1084</v>
      </c>
      <c r="E546" s="47">
        <f>SUM(E547:E556)</f>
        <v>0.01</v>
      </c>
      <c r="F546" s="47">
        <f>SUM(F547:F556)</f>
        <v>0.39</v>
      </c>
      <c r="K546" s="19"/>
      <c r="L546" s="19"/>
    </row>
    <row r="547" spans="1:17" ht="15" customHeight="1" x14ac:dyDescent="0.3">
      <c r="A547" s="38">
        <v>234</v>
      </c>
      <c r="B547" s="21" t="s">
        <v>583</v>
      </c>
      <c r="C547" s="54" t="s">
        <v>584</v>
      </c>
      <c r="D547" s="2">
        <v>26</v>
      </c>
      <c r="E547" s="2">
        <v>0</v>
      </c>
      <c r="F547" s="2">
        <v>0.01</v>
      </c>
      <c r="K547" s="31"/>
      <c r="L547" s="31"/>
      <c r="M547" s="31"/>
      <c r="N547" s="31"/>
      <c r="O547" s="31"/>
      <c r="P547" s="31"/>
    </row>
    <row r="548" spans="1:17" ht="15" customHeight="1" x14ac:dyDescent="0.3">
      <c r="A548" s="38">
        <v>235</v>
      </c>
      <c r="B548" s="21" t="s">
        <v>585</v>
      </c>
      <c r="C548" s="54" t="s">
        <v>586</v>
      </c>
      <c r="D548" s="2">
        <v>12</v>
      </c>
      <c r="E548" s="2">
        <v>0</v>
      </c>
      <c r="F548" s="2">
        <v>0</v>
      </c>
      <c r="K548" s="31"/>
      <c r="L548" s="31"/>
      <c r="M548" s="31"/>
      <c r="N548" s="31"/>
      <c r="O548" s="31"/>
      <c r="P548" s="31"/>
    </row>
    <row r="549" spans="1:17" ht="15" customHeight="1" x14ac:dyDescent="0.3">
      <c r="A549" s="38">
        <v>236</v>
      </c>
      <c r="B549" s="21" t="s">
        <v>587</v>
      </c>
      <c r="C549" s="54" t="s">
        <v>588</v>
      </c>
      <c r="D549" s="2">
        <v>66</v>
      </c>
      <c r="E549" s="2">
        <v>0</v>
      </c>
      <c r="F549" s="2">
        <v>0.02</v>
      </c>
      <c r="K549" s="31"/>
      <c r="L549" s="31"/>
      <c r="M549" s="31"/>
      <c r="N549" s="31"/>
      <c r="O549" s="31"/>
      <c r="P549" s="31"/>
    </row>
    <row r="550" spans="1:17" ht="15" customHeight="1" x14ac:dyDescent="0.3">
      <c r="A550" s="38">
        <v>237</v>
      </c>
      <c r="B550" s="21" t="s">
        <v>589</v>
      </c>
      <c r="C550" s="54" t="s">
        <v>590</v>
      </c>
      <c r="D550" s="2">
        <v>85</v>
      </c>
      <c r="E550" s="2">
        <v>0</v>
      </c>
      <c r="F550" s="2">
        <v>0.03</v>
      </c>
      <c r="K550" s="31"/>
      <c r="L550" s="31"/>
      <c r="M550" s="31"/>
      <c r="N550" s="31"/>
      <c r="O550" s="31"/>
      <c r="P550" s="31"/>
    </row>
    <row r="551" spans="1:17" ht="15" customHeight="1" x14ac:dyDescent="0.3">
      <c r="A551" s="38">
        <v>238</v>
      </c>
      <c r="B551" s="21" t="s">
        <v>591</v>
      </c>
      <c r="C551" s="54" t="s">
        <v>592</v>
      </c>
      <c r="D551" s="2">
        <v>9</v>
      </c>
      <c r="E551" s="2">
        <v>0</v>
      </c>
      <c r="F551" s="2">
        <v>0</v>
      </c>
      <c r="K551" s="31"/>
      <c r="L551" s="31"/>
      <c r="M551" s="31"/>
      <c r="N551" s="31"/>
      <c r="O551" s="31"/>
      <c r="P551" s="31"/>
    </row>
    <row r="552" spans="1:17" ht="15" customHeight="1" x14ac:dyDescent="0.3">
      <c r="A552" s="38">
        <v>239</v>
      </c>
      <c r="B552" s="21" t="s">
        <v>593</v>
      </c>
      <c r="C552" s="54" t="s">
        <v>594</v>
      </c>
      <c r="D552" s="2">
        <v>65</v>
      </c>
      <c r="E552" s="2">
        <v>0</v>
      </c>
      <c r="F552" s="2">
        <v>0.02</v>
      </c>
      <c r="K552" s="31"/>
      <c r="L552" s="31"/>
      <c r="M552" s="31"/>
      <c r="N552" s="31"/>
      <c r="O552" s="31"/>
      <c r="P552" s="31"/>
    </row>
    <row r="553" spans="1:17" ht="15" customHeight="1" x14ac:dyDescent="0.3">
      <c r="A553" s="38">
        <v>241</v>
      </c>
      <c r="B553" s="21" t="s">
        <v>595</v>
      </c>
      <c r="C553" s="54" t="s">
        <v>596</v>
      </c>
      <c r="D553" s="2">
        <v>1</v>
      </c>
      <c r="E553" s="2">
        <v>0</v>
      </c>
      <c r="F553" s="2">
        <v>0</v>
      </c>
      <c r="K553" s="31"/>
      <c r="L553" s="31"/>
      <c r="M553" s="31"/>
      <c r="N553" s="31"/>
      <c r="O553" s="31"/>
      <c r="P553" s="31"/>
    </row>
    <row r="554" spans="1:17" ht="15" customHeight="1" x14ac:dyDescent="0.3">
      <c r="A554" s="38">
        <v>242</v>
      </c>
      <c r="B554" s="21" t="s">
        <v>597</v>
      </c>
      <c r="C554" s="54" t="s">
        <v>598</v>
      </c>
      <c r="D554" s="2">
        <v>590</v>
      </c>
      <c r="E554" s="2">
        <v>0.01</v>
      </c>
      <c r="F554" s="2">
        <v>0.22</v>
      </c>
      <c r="K554" s="31"/>
      <c r="L554" s="31"/>
      <c r="M554" s="31"/>
      <c r="N554" s="31"/>
      <c r="O554" s="31"/>
      <c r="P554" s="31"/>
    </row>
    <row r="555" spans="1:17" ht="15" customHeight="1" x14ac:dyDescent="0.3">
      <c r="A555" s="38">
        <v>243</v>
      </c>
      <c r="B555" s="21" t="s">
        <v>599</v>
      </c>
      <c r="C555" s="54" t="s">
        <v>600</v>
      </c>
      <c r="D555" s="2">
        <v>46</v>
      </c>
      <c r="E555" s="2">
        <v>0</v>
      </c>
      <c r="F555" s="2">
        <v>0.02</v>
      </c>
      <c r="K555" s="31"/>
      <c r="L555" s="31"/>
      <c r="M555" s="31"/>
      <c r="N555" s="31"/>
      <c r="O555" s="31"/>
      <c r="P555" s="31"/>
    </row>
    <row r="556" spans="1:17" ht="15" customHeight="1" x14ac:dyDescent="0.3">
      <c r="A556" s="38">
        <v>244</v>
      </c>
      <c r="B556" s="21" t="s">
        <v>601</v>
      </c>
      <c r="C556" s="54" t="s">
        <v>602</v>
      </c>
      <c r="D556" s="2">
        <v>184</v>
      </c>
      <c r="E556" s="2">
        <v>0</v>
      </c>
      <c r="F556" s="2">
        <v>7.0000000000000007E-2</v>
      </c>
      <c r="K556" s="28"/>
      <c r="L556" s="28"/>
      <c r="M556" s="28"/>
      <c r="N556" s="28"/>
      <c r="O556" s="28"/>
      <c r="P556" s="28"/>
      <c r="Q556" s="28"/>
    </row>
    <row r="557" spans="1:17" ht="15" customHeight="1" x14ac:dyDescent="0.3">
      <c r="A557" s="46" t="s">
        <v>603</v>
      </c>
      <c r="B557" s="45" t="s">
        <v>806</v>
      </c>
      <c r="C557" s="46" t="s">
        <v>604</v>
      </c>
      <c r="D557" s="47">
        <f>SUM(D558:D561)</f>
        <v>27</v>
      </c>
      <c r="E557" s="47">
        <f>SUM(E558:E561)</f>
        <v>0</v>
      </c>
      <c r="F557" s="47">
        <f>SUM(F558:F561)</f>
        <v>0.01</v>
      </c>
      <c r="K557" s="28"/>
      <c r="L557" s="28"/>
      <c r="M557" s="28"/>
    </row>
    <row r="558" spans="1:17" ht="15" customHeight="1" x14ac:dyDescent="0.3">
      <c r="A558" s="69">
        <v>246</v>
      </c>
      <c r="B558" s="2" t="s">
        <v>607</v>
      </c>
      <c r="C558" s="49" t="s">
        <v>608</v>
      </c>
      <c r="D558" s="48">
        <v>3</v>
      </c>
      <c r="E558" s="48">
        <v>0</v>
      </c>
      <c r="F558" s="48">
        <v>0</v>
      </c>
      <c r="K558" s="55"/>
    </row>
    <row r="559" spans="1:17" ht="15" customHeight="1" x14ac:dyDescent="0.3">
      <c r="A559" s="38">
        <v>249</v>
      </c>
      <c r="B559" s="50" t="s">
        <v>611</v>
      </c>
      <c r="C559" s="16" t="s">
        <v>612</v>
      </c>
      <c r="D559" s="2">
        <v>3</v>
      </c>
      <c r="E559" s="2">
        <v>0</v>
      </c>
      <c r="F559" s="2">
        <v>0</v>
      </c>
      <c r="K559" s="31"/>
      <c r="L559" s="31"/>
      <c r="M559" s="31"/>
      <c r="N559" s="31"/>
      <c r="O559" s="31"/>
      <c r="P559" s="31"/>
    </row>
    <row r="560" spans="1:17" ht="15" customHeight="1" x14ac:dyDescent="0.3">
      <c r="A560" s="38">
        <v>251</v>
      </c>
      <c r="B560" s="67" t="s">
        <v>615</v>
      </c>
      <c r="C560" s="54" t="s">
        <v>614</v>
      </c>
      <c r="D560" s="2">
        <v>1</v>
      </c>
      <c r="E560" s="2">
        <v>0</v>
      </c>
      <c r="F560" s="2">
        <v>0</v>
      </c>
      <c r="K560" s="31"/>
      <c r="L560" s="31"/>
      <c r="M560" s="31"/>
      <c r="N560" s="31"/>
      <c r="O560" s="31"/>
      <c r="P560" s="31"/>
    </row>
    <row r="561" spans="1:17" ht="15" customHeight="1" x14ac:dyDescent="0.3">
      <c r="A561" s="38">
        <v>253</v>
      </c>
      <c r="B561" s="21" t="s">
        <v>616</v>
      </c>
      <c r="C561" s="54" t="s">
        <v>617</v>
      </c>
      <c r="D561" s="2">
        <v>20</v>
      </c>
      <c r="E561" s="2">
        <v>0</v>
      </c>
      <c r="F561" s="2">
        <v>0.01</v>
      </c>
      <c r="K561" s="28"/>
      <c r="L561" s="28"/>
      <c r="M561" s="28"/>
      <c r="N561" s="28"/>
      <c r="O561" s="28"/>
      <c r="P561" s="28"/>
      <c r="Q561" s="28"/>
    </row>
    <row r="562" spans="1:17" ht="15" customHeight="1" x14ac:dyDescent="0.3">
      <c r="A562" s="46" t="s">
        <v>618</v>
      </c>
      <c r="B562" s="45" t="s">
        <v>807</v>
      </c>
      <c r="C562" s="46" t="s">
        <v>619</v>
      </c>
      <c r="D562" s="47">
        <f>SUM(D563:D575)</f>
        <v>3474</v>
      </c>
      <c r="E562" s="47">
        <f>SUM(E563:E575)</f>
        <v>0.05</v>
      </c>
      <c r="F562" s="47">
        <f>SUM(F563:F575)</f>
        <v>1.27</v>
      </c>
      <c r="K562" s="28"/>
      <c r="L562" s="28"/>
      <c r="M562" s="28"/>
    </row>
    <row r="563" spans="1:17" ht="15" customHeight="1" x14ac:dyDescent="0.3">
      <c r="A563" s="38">
        <v>254</v>
      </c>
      <c r="B563" s="21" t="s">
        <v>620</v>
      </c>
      <c r="C563" s="54" t="s">
        <v>621</v>
      </c>
      <c r="D563" s="2">
        <v>52</v>
      </c>
      <c r="E563" s="2">
        <v>0</v>
      </c>
      <c r="F563" s="2">
        <v>0.02</v>
      </c>
      <c r="K563" s="55"/>
    </row>
    <row r="564" spans="1:17" ht="15" customHeight="1" x14ac:dyDescent="0.3">
      <c r="A564" s="38">
        <v>255</v>
      </c>
      <c r="B564" s="21" t="s">
        <v>622</v>
      </c>
      <c r="C564" s="54" t="s">
        <v>623</v>
      </c>
      <c r="D564" s="2">
        <v>154</v>
      </c>
      <c r="E564" s="2">
        <v>0</v>
      </c>
      <c r="F564" s="2">
        <v>0.06</v>
      </c>
      <c r="K564" s="55"/>
    </row>
    <row r="565" spans="1:17" ht="15" customHeight="1" x14ac:dyDescent="0.3">
      <c r="A565" s="38">
        <v>256</v>
      </c>
      <c r="B565" s="21" t="s">
        <v>624</v>
      </c>
      <c r="C565" s="54" t="s">
        <v>625</v>
      </c>
      <c r="D565" s="2">
        <v>1126</v>
      </c>
      <c r="E565" s="2">
        <v>0.02</v>
      </c>
      <c r="F565" s="2">
        <v>0.41</v>
      </c>
      <c r="K565" s="31"/>
      <c r="L565" s="31"/>
      <c r="M565" s="31"/>
      <c r="N565" s="31"/>
      <c r="O565" s="31"/>
      <c r="P565" s="31"/>
    </row>
    <row r="566" spans="1:17" ht="15" customHeight="1" x14ac:dyDescent="0.3">
      <c r="A566" s="38">
        <v>257</v>
      </c>
      <c r="B566" s="21" t="s">
        <v>626</v>
      </c>
      <c r="C566" s="54" t="s">
        <v>627</v>
      </c>
      <c r="D566" s="2">
        <v>19</v>
      </c>
      <c r="E566" s="2">
        <v>0</v>
      </c>
      <c r="F566" s="2">
        <v>0.01</v>
      </c>
      <c r="K566" s="31"/>
      <c r="L566" s="31"/>
      <c r="M566" s="31"/>
      <c r="N566" s="31"/>
      <c r="O566" s="31"/>
      <c r="P566" s="31"/>
    </row>
    <row r="567" spans="1:17" ht="15" customHeight="1" x14ac:dyDescent="0.3">
      <c r="A567" s="38">
        <v>258</v>
      </c>
      <c r="B567" s="21" t="s">
        <v>628</v>
      </c>
      <c r="C567" s="54" t="s">
        <v>629</v>
      </c>
      <c r="D567" s="2">
        <v>3</v>
      </c>
      <c r="E567" s="2">
        <v>0</v>
      </c>
      <c r="F567" s="2">
        <v>0</v>
      </c>
      <c r="K567" s="31"/>
      <c r="L567" s="31"/>
      <c r="M567" s="31"/>
      <c r="N567" s="31"/>
      <c r="O567" s="31"/>
      <c r="P567" s="31"/>
    </row>
    <row r="568" spans="1:17" ht="15" customHeight="1" x14ac:dyDescent="0.3">
      <c r="A568" s="38">
        <v>259</v>
      </c>
      <c r="B568" s="21" t="s">
        <v>630</v>
      </c>
      <c r="C568" s="54" t="s">
        <v>631</v>
      </c>
      <c r="D568" s="2">
        <v>224</v>
      </c>
      <c r="E568" s="2">
        <v>0</v>
      </c>
      <c r="F568" s="2">
        <v>0.08</v>
      </c>
      <c r="K568" s="31"/>
      <c r="L568" s="31"/>
      <c r="M568" s="31"/>
      <c r="N568" s="31"/>
      <c r="O568" s="31"/>
      <c r="P568" s="31"/>
    </row>
    <row r="569" spans="1:17" ht="15" customHeight="1" x14ac:dyDescent="0.3">
      <c r="A569" s="38">
        <v>260</v>
      </c>
      <c r="B569" s="21" t="s">
        <v>632</v>
      </c>
      <c r="C569" s="54" t="s">
        <v>633</v>
      </c>
      <c r="D569" s="2">
        <v>63</v>
      </c>
      <c r="E569" s="2">
        <v>0</v>
      </c>
      <c r="F569" s="2">
        <v>0.02</v>
      </c>
      <c r="K569" s="28"/>
      <c r="L569" s="28"/>
      <c r="M569" s="28"/>
      <c r="N569" s="28"/>
      <c r="O569" s="28"/>
      <c r="P569" s="28"/>
      <c r="Q569" s="28"/>
    </row>
    <row r="570" spans="1:17" ht="15" customHeight="1" x14ac:dyDescent="0.3">
      <c r="A570" s="38">
        <v>261</v>
      </c>
      <c r="B570" s="21" t="s">
        <v>634</v>
      </c>
      <c r="C570" s="54" t="s">
        <v>635</v>
      </c>
      <c r="D570" s="2">
        <v>695</v>
      </c>
      <c r="E570" s="2">
        <v>0.01</v>
      </c>
      <c r="F570" s="2">
        <v>0.25</v>
      </c>
      <c r="K570" s="28"/>
      <c r="L570" s="28"/>
      <c r="M570" s="28"/>
    </row>
    <row r="571" spans="1:17" ht="15" customHeight="1" x14ac:dyDescent="0.3">
      <c r="A571" s="38">
        <v>262</v>
      </c>
      <c r="B571" s="21" t="s">
        <v>636</v>
      </c>
      <c r="C571" s="54" t="s">
        <v>637</v>
      </c>
      <c r="D571" s="2">
        <v>53</v>
      </c>
      <c r="E571" s="2">
        <v>0</v>
      </c>
      <c r="F571" s="2">
        <v>0.02</v>
      </c>
      <c r="K571" s="55"/>
    </row>
    <row r="572" spans="1:17" ht="15" customHeight="1" x14ac:dyDescent="0.3">
      <c r="A572" s="38">
        <v>263</v>
      </c>
      <c r="B572" s="21" t="s">
        <v>638</v>
      </c>
      <c r="C572" s="54" t="s">
        <v>639</v>
      </c>
      <c r="D572" s="2">
        <v>134</v>
      </c>
      <c r="E572" s="2">
        <v>0</v>
      </c>
      <c r="F572" s="2">
        <v>0.05</v>
      </c>
      <c r="K572" s="31"/>
      <c r="L572" s="31"/>
      <c r="M572" s="31"/>
      <c r="N572" s="31"/>
      <c r="O572" s="31"/>
      <c r="P572" s="31"/>
    </row>
    <row r="573" spans="1:17" ht="15" customHeight="1" x14ac:dyDescent="0.3">
      <c r="A573" s="38">
        <v>264</v>
      </c>
      <c r="B573" s="21" t="s">
        <v>640</v>
      </c>
      <c r="C573" s="54" t="s">
        <v>641</v>
      </c>
      <c r="D573" s="2">
        <v>269</v>
      </c>
      <c r="E573" s="2">
        <v>0.01</v>
      </c>
      <c r="F573" s="2">
        <v>0.1</v>
      </c>
      <c r="K573" s="31"/>
      <c r="L573" s="31"/>
      <c r="M573" s="31"/>
      <c r="N573" s="31"/>
      <c r="O573" s="31"/>
      <c r="P573" s="31"/>
    </row>
    <row r="574" spans="1:17" ht="15" customHeight="1" x14ac:dyDescent="0.3">
      <c r="A574" s="38">
        <v>265</v>
      </c>
      <c r="B574" s="21" t="s">
        <v>642</v>
      </c>
      <c r="C574" s="54" t="s">
        <v>643</v>
      </c>
      <c r="D574" s="2">
        <v>503</v>
      </c>
      <c r="E574" s="2">
        <v>0.01</v>
      </c>
      <c r="F574" s="2">
        <v>0.18</v>
      </c>
      <c r="K574" s="31"/>
      <c r="L574" s="31"/>
      <c r="M574" s="31"/>
      <c r="N574" s="31"/>
      <c r="O574" s="31"/>
      <c r="P574" s="31"/>
    </row>
    <row r="575" spans="1:17" ht="15" customHeight="1" x14ac:dyDescent="0.3">
      <c r="A575" s="38">
        <v>266</v>
      </c>
      <c r="B575" s="21" t="s">
        <v>644</v>
      </c>
      <c r="C575" s="54" t="s">
        <v>645</v>
      </c>
      <c r="D575" s="2">
        <v>179</v>
      </c>
      <c r="E575" s="2">
        <v>0</v>
      </c>
      <c r="F575" s="2">
        <v>7.0000000000000007E-2</v>
      </c>
      <c r="K575" s="31"/>
      <c r="L575" s="31"/>
      <c r="M575" s="31"/>
      <c r="N575" s="31"/>
      <c r="O575" s="31"/>
      <c r="P575" s="31"/>
    </row>
    <row r="576" spans="1:17" ht="15" customHeight="1" x14ac:dyDescent="0.3">
      <c r="A576" s="46" t="s">
        <v>646</v>
      </c>
      <c r="B576" s="45" t="s">
        <v>808</v>
      </c>
      <c r="C576" s="46" t="s">
        <v>647</v>
      </c>
      <c r="D576" s="47">
        <f>SUM(D577:D580)</f>
        <v>526531</v>
      </c>
      <c r="E576" s="47">
        <f>SUM(E577:E580)</f>
        <v>10.53</v>
      </c>
      <c r="F576" s="47">
        <f>SUM(F577:F580)</f>
        <v>192.82</v>
      </c>
      <c r="K576" s="31"/>
      <c r="L576" s="31"/>
      <c r="M576" s="31"/>
      <c r="N576" s="31"/>
      <c r="O576" s="31"/>
      <c r="P576" s="31"/>
    </row>
    <row r="577" spans="1:16" ht="15" customHeight="1" x14ac:dyDescent="0.3">
      <c r="A577" s="38">
        <v>267</v>
      </c>
      <c r="B577" s="21" t="s">
        <v>648</v>
      </c>
      <c r="C577" s="54" t="s">
        <v>649</v>
      </c>
      <c r="D577" s="2">
        <v>51626</v>
      </c>
      <c r="E577" s="2">
        <v>1.03</v>
      </c>
      <c r="F577" s="2">
        <v>18.91</v>
      </c>
      <c r="K577" s="31"/>
      <c r="L577" s="31"/>
      <c r="M577" s="31"/>
      <c r="N577" s="31"/>
      <c r="O577" s="31"/>
      <c r="P577" s="31"/>
    </row>
    <row r="578" spans="1:16" ht="15" customHeight="1" x14ac:dyDescent="0.3">
      <c r="A578" s="38">
        <v>268</v>
      </c>
      <c r="B578" s="21" t="s">
        <v>650</v>
      </c>
      <c r="C578" s="54" t="s">
        <v>651</v>
      </c>
      <c r="D578" s="2">
        <v>77669</v>
      </c>
      <c r="E578" s="2">
        <v>1.55</v>
      </c>
      <c r="F578" s="2">
        <v>28.44</v>
      </c>
      <c r="K578" s="31"/>
      <c r="L578" s="31"/>
      <c r="M578" s="31"/>
      <c r="N578" s="31"/>
      <c r="O578" s="31"/>
      <c r="P578" s="31"/>
    </row>
    <row r="579" spans="1:16" ht="15" customHeight="1" x14ac:dyDescent="0.3">
      <c r="A579" s="38">
        <v>269</v>
      </c>
      <c r="B579" s="21" t="s">
        <v>652</v>
      </c>
      <c r="C579" s="54" t="s">
        <v>653</v>
      </c>
      <c r="D579" s="2">
        <v>875</v>
      </c>
      <c r="E579" s="2">
        <v>0.02</v>
      </c>
      <c r="F579" s="2">
        <v>0.32</v>
      </c>
      <c r="K579" s="31"/>
      <c r="L579" s="31"/>
      <c r="M579" s="31"/>
      <c r="N579" s="31"/>
      <c r="O579" s="31"/>
      <c r="P579" s="31"/>
    </row>
    <row r="580" spans="1:16" ht="15" customHeight="1" x14ac:dyDescent="0.3">
      <c r="A580" s="38">
        <v>270</v>
      </c>
      <c r="B580" s="21" t="s">
        <v>654</v>
      </c>
      <c r="C580" s="54" t="s">
        <v>655</v>
      </c>
      <c r="D580" s="2">
        <v>396361</v>
      </c>
      <c r="E580" s="2">
        <v>7.93</v>
      </c>
      <c r="F580" s="2">
        <v>145.15</v>
      </c>
      <c r="K580" s="31"/>
      <c r="L580" s="31"/>
      <c r="M580" s="31"/>
      <c r="N580" s="31"/>
      <c r="O580" s="31"/>
      <c r="P580" s="31"/>
    </row>
    <row r="581" spans="1:16" ht="15" customHeight="1" x14ac:dyDescent="0.3">
      <c r="A581" s="46" t="s">
        <v>656</v>
      </c>
      <c r="B581" s="45" t="s">
        <v>809</v>
      </c>
      <c r="C581" s="46" t="s">
        <v>657</v>
      </c>
      <c r="D581" s="47">
        <f>SUM(D582:D600)</f>
        <v>233914</v>
      </c>
      <c r="E581" s="47">
        <f>SUM(E582:E600)</f>
        <v>4.6799999999999988</v>
      </c>
      <c r="F581" s="47">
        <f>SUM(F582:F600)</f>
        <v>85.63000000000001</v>
      </c>
    </row>
    <row r="582" spans="1:16" ht="15" customHeight="1" x14ac:dyDescent="0.3">
      <c r="A582" s="38">
        <v>271</v>
      </c>
      <c r="B582" s="21" t="s">
        <v>658</v>
      </c>
      <c r="C582" s="54" t="s">
        <v>659</v>
      </c>
      <c r="D582" s="2">
        <v>1897</v>
      </c>
      <c r="E582" s="2">
        <v>0.04</v>
      </c>
      <c r="F582" s="2">
        <v>0.69</v>
      </c>
      <c r="K582" s="31"/>
    </row>
    <row r="583" spans="1:16" ht="15" customHeight="1" x14ac:dyDescent="0.3">
      <c r="A583" s="38">
        <v>272</v>
      </c>
      <c r="B583" s="21" t="s">
        <v>660</v>
      </c>
      <c r="C583" s="54" t="s">
        <v>661</v>
      </c>
      <c r="D583" s="2">
        <v>5362</v>
      </c>
      <c r="E583" s="2">
        <v>0.11</v>
      </c>
      <c r="F583" s="2">
        <v>1.96</v>
      </c>
      <c r="J583" s="28"/>
    </row>
    <row r="584" spans="1:16" ht="15" customHeight="1" x14ac:dyDescent="0.3">
      <c r="A584" s="38">
        <v>273</v>
      </c>
      <c r="B584" s="21" t="s">
        <v>662</v>
      </c>
      <c r="C584" s="54" t="s">
        <v>663</v>
      </c>
      <c r="D584" s="2">
        <v>4894</v>
      </c>
      <c r="E584" s="2">
        <v>0.1</v>
      </c>
      <c r="F584" s="2">
        <v>1.79</v>
      </c>
      <c r="J584" s="19"/>
    </row>
    <row r="585" spans="1:16" ht="15" customHeight="1" x14ac:dyDescent="0.3">
      <c r="A585" s="38">
        <v>274</v>
      </c>
      <c r="B585" s="21" t="s">
        <v>664</v>
      </c>
      <c r="C585" s="54" t="s">
        <v>665</v>
      </c>
      <c r="D585" s="2">
        <v>20895</v>
      </c>
      <c r="E585" s="2">
        <v>0.42</v>
      </c>
      <c r="F585" s="2">
        <v>7.65</v>
      </c>
      <c r="J585" s="31"/>
    </row>
    <row r="586" spans="1:16" ht="15" customHeight="1" x14ac:dyDescent="0.3">
      <c r="A586" s="38">
        <v>275</v>
      </c>
      <c r="B586" s="21" t="s">
        <v>666</v>
      </c>
      <c r="C586" s="54" t="s">
        <v>667</v>
      </c>
      <c r="D586" s="2">
        <v>33</v>
      </c>
      <c r="E586" s="2">
        <v>0</v>
      </c>
      <c r="F586" s="2">
        <v>0.01</v>
      </c>
      <c r="J586" s="19"/>
    </row>
    <row r="587" spans="1:16" ht="15" customHeight="1" x14ac:dyDescent="0.3">
      <c r="A587" s="38">
        <v>276</v>
      </c>
      <c r="B587" s="21" t="s">
        <v>668</v>
      </c>
      <c r="C587" s="54" t="s">
        <v>669</v>
      </c>
      <c r="D587" s="2">
        <v>20244</v>
      </c>
      <c r="E587" s="2">
        <v>0.4</v>
      </c>
      <c r="F587" s="2">
        <v>7.41</v>
      </c>
      <c r="J587" s="31"/>
    </row>
    <row r="588" spans="1:16" ht="15" customHeight="1" x14ac:dyDescent="0.3">
      <c r="A588" s="38">
        <v>277</v>
      </c>
      <c r="B588" s="21" t="s">
        <v>670</v>
      </c>
      <c r="C588" s="54" t="s">
        <v>671</v>
      </c>
      <c r="D588" s="2">
        <v>1899</v>
      </c>
      <c r="E588" s="2">
        <v>0.04</v>
      </c>
      <c r="F588" s="2">
        <v>0.7</v>
      </c>
      <c r="J588" s="19"/>
    </row>
    <row r="589" spans="1:16" ht="15" customHeight="1" x14ac:dyDescent="0.3">
      <c r="A589" s="38">
        <v>278</v>
      </c>
      <c r="B589" s="21" t="s">
        <v>672</v>
      </c>
      <c r="C589" s="54" t="s">
        <v>673</v>
      </c>
      <c r="D589" s="2">
        <v>1189</v>
      </c>
      <c r="E589" s="2">
        <v>0.02</v>
      </c>
      <c r="F589" s="2">
        <v>0.44</v>
      </c>
      <c r="K589" s="31"/>
      <c r="L589" s="31"/>
      <c r="M589" s="31"/>
    </row>
    <row r="590" spans="1:16" ht="15" customHeight="1" x14ac:dyDescent="0.3">
      <c r="A590" s="38">
        <v>279</v>
      </c>
      <c r="B590" s="21" t="s">
        <v>674</v>
      </c>
      <c r="C590" s="54" t="s">
        <v>675</v>
      </c>
      <c r="D590" s="2">
        <v>385</v>
      </c>
      <c r="E590" s="2">
        <v>0.01</v>
      </c>
      <c r="F590" s="2">
        <v>0.14000000000000001</v>
      </c>
      <c r="K590" s="31"/>
      <c r="L590" s="31"/>
    </row>
    <row r="591" spans="1:16" ht="15" customHeight="1" x14ac:dyDescent="0.3">
      <c r="A591" s="38">
        <v>280</v>
      </c>
      <c r="B591" s="21" t="s">
        <v>676</v>
      </c>
      <c r="C591" s="54" t="s">
        <v>677</v>
      </c>
      <c r="D591" s="2">
        <v>1520</v>
      </c>
      <c r="E591" s="2">
        <v>0.03</v>
      </c>
      <c r="F591" s="2">
        <v>0.56000000000000005</v>
      </c>
      <c r="K591" s="31"/>
    </row>
    <row r="592" spans="1:16" ht="15" customHeight="1" x14ac:dyDescent="0.3">
      <c r="A592" s="38">
        <v>281</v>
      </c>
      <c r="B592" s="21" t="s">
        <v>678</v>
      </c>
      <c r="C592" s="54" t="s">
        <v>679</v>
      </c>
      <c r="D592" s="2">
        <v>142222</v>
      </c>
      <c r="E592" s="2">
        <v>2.85</v>
      </c>
      <c r="F592" s="2">
        <v>52.08</v>
      </c>
      <c r="K592" s="19"/>
      <c r="L592" s="19"/>
      <c r="M592" s="19"/>
    </row>
    <row r="593" spans="1:16" ht="15" customHeight="1" x14ac:dyDescent="0.3">
      <c r="A593" s="38">
        <v>282</v>
      </c>
      <c r="B593" s="21" t="s">
        <v>680</v>
      </c>
      <c r="C593" s="54" t="s">
        <v>681</v>
      </c>
      <c r="D593" s="2">
        <v>7016</v>
      </c>
      <c r="E593" s="2">
        <v>0.14000000000000001</v>
      </c>
      <c r="F593" s="2">
        <v>2.57</v>
      </c>
      <c r="K593" s="19"/>
      <c r="L593" s="19"/>
    </row>
    <row r="594" spans="1:16" ht="15" customHeight="1" x14ac:dyDescent="0.3">
      <c r="A594" s="38">
        <v>283</v>
      </c>
      <c r="B594" s="21" t="s">
        <v>682</v>
      </c>
      <c r="C594" s="54" t="s">
        <v>683</v>
      </c>
      <c r="D594" s="2">
        <v>7139</v>
      </c>
      <c r="E594" s="2">
        <v>0.14000000000000001</v>
      </c>
      <c r="F594" s="2">
        <v>2.61</v>
      </c>
      <c r="K594" s="31"/>
      <c r="L594" s="31"/>
      <c r="M594" s="31"/>
      <c r="N594" s="31"/>
      <c r="O594" s="31"/>
      <c r="P594" s="31"/>
    </row>
    <row r="595" spans="1:16" ht="15" customHeight="1" x14ac:dyDescent="0.3">
      <c r="A595" s="38">
        <v>284</v>
      </c>
      <c r="B595" s="21" t="s">
        <v>684</v>
      </c>
      <c r="C595" s="54" t="s">
        <v>685</v>
      </c>
      <c r="D595" s="2">
        <v>500</v>
      </c>
      <c r="E595" s="2">
        <v>0.01</v>
      </c>
      <c r="F595" s="2">
        <v>0.18</v>
      </c>
      <c r="K595" s="31"/>
    </row>
    <row r="596" spans="1:16" ht="15" customHeight="1" x14ac:dyDescent="0.3">
      <c r="A596" s="38">
        <v>285</v>
      </c>
      <c r="B596" s="21" t="s">
        <v>686</v>
      </c>
      <c r="C596" s="54" t="s">
        <v>687</v>
      </c>
      <c r="D596" s="2">
        <v>692</v>
      </c>
      <c r="E596" s="2">
        <v>0.01</v>
      </c>
      <c r="F596" s="2">
        <v>0.25</v>
      </c>
      <c r="K596" s="31"/>
      <c r="L596" s="31"/>
      <c r="M596" s="31"/>
      <c r="N596" s="31"/>
      <c r="O596" s="31"/>
      <c r="P596" s="31"/>
    </row>
    <row r="597" spans="1:16" ht="15" customHeight="1" x14ac:dyDescent="0.3">
      <c r="A597" s="38">
        <v>286</v>
      </c>
      <c r="B597" s="21" t="s">
        <v>688</v>
      </c>
      <c r="C597" s="54" t="s">
        <v>689</v>
      </c>
      <c r="D597" s="2">
        <v>117</v>
      </c>
      <c r="E597" s="2">
        <v>0</v>
      </c>
      <c r="F597" s="2">
        <v>0.04</v>
      </c>
      <c r="K597" s="31"/>
    </row>
    <row r="598" spans="1:16" ht="15" customHeight="1" x14ac:dyDescent="0.3">
      <c r="A598" s="38">
        <v>287</v>
      </c>
      <c r="B598" s="21" t="s">
        <v>690</v>
      </c>
      <c r="C598" s="54" t="s">
        <v>691</v>
      </c>
      <c r="D598" s="2">
        <v>13904</v>
      </c>
      <c r="E598" s="2">
        <v>0.28000000000000003</v>
      </c>
      <c r="F598" s="2">
        <v>5.09</v>
      </c>
      <c r="K598" s="31"/>
    </row>
    <row r="599" spans="1:16" ht="15" customHeight="1" x14ac:dyDescent="0.3">
      <c r="A599" s="38">
        <v>288</v>
      </c>
      <c r="B599" s="21" t="s">
        <v>692</v>
      </c>
      <c r="C599" s="54" t="s">
        <v>693</v>
      </c>
      <c r="D599" s="2">
        <v>2164</v>
      </c>
      <c r="E599" s="2">
        <v>0.04</v>
      </c>
      <c r="F599" s="2">
        <v>0.79</v>
      </c>
      <c r="K599" s="31"/>
      <c r="L599" s="31"/>
      <c r="M599" s="31"/>
      <c r="N599" s="31"/>
      <c r="O599" s="31"/>
      <c r="P599" s="31"/>
    </row>
    <row r="600" spans="1:16" ht="15" customHeight="1" x14ac:dyDescent="0.3">
      <c r="A600" s="38">
        <v>289</v>
      </c>
      <c r="B600" s="21" t="s">
        <v>694</v>
      </c>
      <c r="C600" s="54" t="s">
        <v>695</v>
      </c>
      <c r="D600" s="2">
        <v>1842</v>
      </c>
      <c r="E600" s="2">
        <v>0.04</v>
      </c>
      <c r="F600" s="2">
        <v>0.67</v>
      </c>
      <c r="K600" s="31"/>
      <c r="L600" s="31"/>
      <c r="M600" s="31"/>
      <c r="N600" s="31"/>
      <c r="O600" s="31"/>
      <c r="P600" s="31"/>
    </row>
    <row r="601" spans="1:16" ht="15" customHeight="1" x14ac:dyDescent="0.3">
      <c r="A601" s="46" t="s">
        <v>696</v>
      </c>
      <c r="B601" s="45" t="s">
        <v>810</v>
      </c>
      <c r="C601" s="46" t="s">
        <v>697</v>
      </c>
      <c r="D601" s="47">
        <f>SUM(D602:D610)</f>
        <v>498147</v>
      </c>
      <c r="E601" s="47">
        <f>SUM(E602:E610)</f>
        <v>9.9700000000000006</v>
      </c>
      <c r="F601" s="47">
        <f>SUM(F602:F610)</f>
        <v>182.43</v>
      </c>
    </row>
    <row r="602" spans="1:16" ht="15" customHeight="1" x14ac:dyDescent="0.3">
      <c r="A602" s="38">
        <v>290</v>
      </c>
      <c r="B602" s="21" t="s">
        <v>698</v>
      </c>
      <c r="C602" s="54" t="s">
        <v>699</v>
      </c>
      <c r="D602" s="2">
        <v>247628</v>
      </c>
      <c r="E602" s="2">
        <v>4.95</v>
      </c>
      <c r="F602" s="2">
        <v>90.69</v>
      </c>
    </row>
    <row r="603" spans="1:16" ht="15" customHeight="1" x14ac:dyDescent="0.3">
      <c r="A603" s="38">
        <v>291</v>
      </c>
      <c r="B603" s="21" t="s">
        <v>700</v>
      </c>
      <c r="C603" s="54" t="s">
        <v>701</v>
      </c>
      <c r="D603" s="2">
        <v>1277</v>
      </c>
      <c r="E603" s="2">
        <v>0.03</v>
      </c>
      <c r="F603" s="2">
        <v>0.47</v>
      </c>
    </row>
    <row r="604" spans="1:16" ht="15" customHeight="1" x14ac:dyDescent="0.3">
      <c r="A604" s="38">
        <v>292</v>
      </c>
      <c r="B604" s="21" t="s">
        <v>702</v>
      </c>
      <c r="C604" s="54" t="s">
        <v>703</v>
      </c>
      <c r="D604" s="2">
        <v>94929</v>
      </c>
      <c r="E604" s="2">
        <v>1.9</v>
      </c>
      <c r="F604" s="2">
        <v>34.76</v>
      </c>
    </row>
    <row r="605" spans="1:16" ht="15" customHeight="1" x14ac:dyDescent="0.3">
      <c r="A605" s="38">
        <v>293</v>
      </c>
      <c r="B605" s="21" t="s">
        <v>704</v>
      </c>
      <c r="C605" s="54" t="s">
        <v>705</v>
      </c>
      <c r="D605" s="2">
        <v>20</v>
      </c>
      <c r="E605" s="2">
        <v>0</v>
      </c>
      <c r="F605" s="2">
        <v>0.01</v>
      </c>
    </row>
    <row r="606" spans="1:16" ht="15" customHeight="1" x14ac:dyDescent="0.3">
      <c r="A606" s="38">
        <v>294</v>
      </c>
      <c r="B606" s="21" t="s">
        <v>706</v>
      </c>
      <c r="C606" s="54" t="s">
        <v>707</v>
      </c>
      <c r="D606" s="2">
        <v>549</v>
      </c>
      <c r="E606" s="2">
        <v>0.01</v>
      </c>
      <c r="F606" s="2">
        <v>0.2</v>
      </c>
    </row>
    <row r="607" spans="1:16" ht="15" customHeight="1" x14ac:dyDescent="0.3">
      <c r="A607" s="38">
        <v>295</v>
      </c>
      <c r="B607" s="21" t="s">
        <v>708</v>
      </c>
      <c r="C607" s="54" t="s">
        <v>709</v>
      </c>
      <c r="D607" s="2">
        <v>11</v>
      </c>
      <c r="E607" s="2">
        <v>0</v>
      </c>
      <c r="F607" s="2">
        <v>0</v>
      </c>
    </row>
    <row r="608" spans="1:16" ht="15" customHeight="1" x14ac:dyDescent="0.3">
      <c r="A608" s="38">
        <v>296</v>
      </c>
      <c r="B608" s="21" t="s">
        <v>710</v>
      </c>
      <c r="C608" s="54" t="s">
        <v>711</v>
      </c>
      <c r="D608" s="2">
        <v>26</v>
      </c>
      <c r="E608" s="2">
        <v>0</v>
      </c>
      <c r="F608" s="2">
        <v>0.01</v>
      </c>
    </row>
    <row r="609" spans="1:17" ht="15" customHeight="1" x14ac:dyDescent="0.3">
      <c r="A609" s="38">
        <v>297</v>
      </c>
      <c r="B609" s="21" t="s">
        <v>712</v>
      </c>
      <c r="C609" s="54" t="s">
        <v>713</v>
      </c>
      <c r="D609" s="2">
        <v>13434</v>
      </c>
      <c r="E609" s="2">
        <v>0.27</v>
      </c>
      <c r="F609" s="2">
        <v>4.92</v>
      </c>
    </row>
    <row r="610" spans="1:17" ht="15" customHeight="1" x14ac:dyDescent="0.3">
      <c r="A610" s="38">
        <v>298</v>
      </c>
      <c r="B610" s="21" t="s">
        <v>714</v>
      </c>
      <c r="C610" s="54" t="s">
        <v>715</v>
      </c>
      <c r="D610" s="2">
        <v>140273</v>
      </c>
      <c r="E610" s="2">
        <v>2.81</v>
      </c>
      <c r="F610" s="2">
        <v>51.37</v>
      </c>
    </row>
    <row r="611" spans="1:17" ht="15" customHeight="1" x14ac:dyDescent="0.3">
      <c r="A611" s="46" t="s">
        <v>716</v>
      </c>
      <c r="B611" s="45" t="s">
        <v>811</v>
      </c>
      <c r="C611" s="45" t="s">
        <v>717</v>
      </c>
      <c r="D611" s="47">
        <f>SUM(D612:D616)</f>
        <v>4993</v>
      </c>
      <c r="E611" s="47">
        <f>SUM(E612:E616)</f>
        <v>9.9999999999999992E-2</v>
      </c>
      <c r="F611" s="47">
        <f>SUM(F612:F616)</f>
        <v>1.83</v>
      </c>
    </row>
    <row r="612" spans="1:17" ht="15" customHeight="1" x14ac:dyDescent="0.3">
      <c r="A612" s="70">
        <v>901</v>
      </c>
      <c r="B612" s="57" t="s">
        <v>718</v>
      </c>
      <c r="C612" s="71" t="s">
        <v>719</v>
      </c>
      <c r="D612" s="70">
        <v>595</v>
      </c>
      <c r="E612" s="70">
        <v>0.01</v>
      </c>
      <c r="F612" s="70">
        <v>0.22</v>
      </c>
    </row>
    <row r="613" spans="1:17" ht="15" customHeight="1" x14ac:dyDescent="0.3">
      <c r="A613" s="38">
        <v>902</v>
      </c>
      <c r="B613" s="59" t="s">
        <v>720</v>
      </c>
      <c r="C613" s="54" t="s">
        <v>721</v>
      </c>
      <c r="D613" s="2">
        <v>4142</v>
      </c>
      <c r="E613" s="2">
        <v>0.08</v>
      </c>
      <c r="F613" s="2">
        <v>1.52</v>
      </c>
    </row>
    <row r="614" spans="1:17" ht="15" customHeight="1" x14ac:dyDescent="0.3">
      <c r="A614" s="72">
        <v>904</v>
      </c>
      <c r="B614" s="61" t="s">
        <v>722</v>
      </c>
      <c r="C614" s="73" t="s">
        <v>723</v>
      </c>
      <c r="D614" s="74">
        <v>252</v>
      </c>
      <c r="E614" s="74">
        <v>0.01</v>
      </c>
      <c r="F614" s="74">
        <v>0.09</v>
      </c>
    </row>
    <row r="615" spans="1:17" ht="15" customHeight="1" x14ac:dyDescent="0.3">
      <c r="A615" s="72">
        <v>905</v>
      </c>
      <c r="B615" s="61" t="s">
        <v>724</v>
      </c>
      <c r="C615" s="73" t="s">
        <v>725</v>
      </c>
      <c r="D615" s="74">
        <v>1</v>
      </c>
      <c r="E615" s="74">
        <v>0</v>
      </c>
      <c r="F615" s="74">
        <v>0</v>
      </c>
    </row>
    <row r="616" spans="1:17" ht="15" customHeight="1" x14ac:dyDescent="0.3">
      <c r="A616" s="72">
        <v>906</v>
      </c>
      <c r="B616" s="61" t="s">
        <v>726</v>
      </c>
      <c r="C616" s="73" t="s">
        <v>727</v>
      </c>
      <c r="D616" s="74">
        <v>3</v>
      </c>
      <c r="E616" s="74">
        <v>0</v>
      </c>
      <c r="F616" s="74">
        <v>0</v>
      </c>
    </row>
    <row r="617" spans="1:17" ht="15" customHeight="1" x14ac:dyDescent="0.3">
      <c r="A617" s="75"/>
      <c r="B617" s="75" t="s">
        <v>730</v>
      </c>
      <c r="C617" s="75"/>
      <c r="D617" s="76">
        <f>D618+D659+D699+D704+D716+D725+D736+D747+D751+D774+D790+D809+D812+D824+D848+D859+D866+D880+D885+D905+D915</f>
        <v>5346080</v>
      </c>
      <c r="E617" s="77">
        <v>100</v>
      </c>
      <c r="F617" s="76">
        <f>F618+F659+F699+F704+F716+F725+F736+F747+F751+F774+F790+F809+F812+F824+F848+F859+F866+F880+F885+F905+F915</f>
        <v>2076.8999999999996</v>
      </c>
      <c r="L617" s="28"/>
      <c r="M617" s="28"/>
      <c r="N617" s="28"/>
      <c r="O617" s="28"/>
      <c r="P617" s="28"/>
      <c r="Q617" s="28"/>
    </row>
    <row r="618" spans="1:17" ht="15" customHeight="1" x14ac:dyDescent="0.3">
      <c r="A618" s="44" t="s">
        <v>113</v>
      </c>
      <c r="B618" s="45" t="s">
        <v>793</v>
      </c>
      <c r="C618" s="46" t="s">
        <v>114</v>
      </c>
      <c r="D618" s="47">
        <f>SUM(D619:D658)</f>
        <v>93627</v>
      </c>
      <c r="E618" s="47">
        <f>SUM(E619:E658)</f>
        <v>1.74</v>
      </c>
      <c r="F618" s="47">
        <f>SUM(F619:F658)</f>
        <v>36.35</v>
      </c>
      <c r="K618" s="55"/>
    </row>
    <row r="619" spans="1:17" ht="15" customHeight="1" x14ac:dyDescent="0.3">
      <c r="A619" s="2">
        <v>3</v>
      </c>
      <c r="B619" s="67" t="s">
        <v>115</v>
      </c>
      <c r="C619" s="67" t="s">
        <v>116</v>
      </c>
      <c r="D619" s="2">
        <v>6</v>
      </c>
      <c r="E619" s="2">
        <v>0</v>
      </c>
      <c r="F619" s="2">
        <v>0</v>
      </c>
      <c r="K619" s="31"/>
      <c r="L619" s="31"/>
      <c r="M619" s="31"/>
      <c r="N619" s="78"/>
      <c r="O619" s="78"/>
      <c r="P619" s="78"/>
      <c r="Q619" s="78"/>
    </row>
    <row r="620" spans="1:17" ht="15" customHeight="1" x14ac:dyDescent="0.3">
      <c r="A620" s="2">
        <v>4</v>
      </c>
      <c r="B620" s="67" t="s">
        <v>117</v>
      </c>
      <c r="C620" s="67" t="s">
        <v>118</v>
      </c>
      <c r="D620" s="2">
        <v>12</v>
      </c>
      <c r="E620" s="2">
        <v>0</v>
      </c>
      <c r="F620" s="2">
        <v>0</v>
      </c>
      <c r="K620" s="31"/>
      <c r="L620" s="31"/>
      <c r="M620" s="31"/>
      <c r="N620" s="78"/>
      <c r="O620" s="78"/>
      <c r="P620" s="78"/>
      <c r="Q620" s="78"/>
    </row>
    <row r="621" spans="1:17" ht="15" customHeight="1" x14ac:dyDescent="0.3">
      <c r="A621" s="2">
        <v>5</v>
      </c>
      <c r="B621" s="67" t="s">
        <v>119</v>
      </c>
      <c r="C621" s="67" t="s">
        <v>120</v>
      </c>
      <c r="D621" s="2">
        <v>26171</v>
      </c>
      <c r="E621" s="2">
        <v>0.49</v>
      </c>
      <c r="F621" s="2">
        <v>10.17</v>
      </c>
      <c r="K621" s="31"/>
      <c r="L621" s="31"/>
      <c r="M621" s="31"/>
      <c r="N621" s="78"/>
      <c r="O621" s="78"/>
      <c r="P621" s="78"/>
      <c r="Q621" s="78"/>
    </row>
    <row r="622" spans="1:17" ht="15" customHeight="1" x14ac:dyDescent="0.3">
      <c r="A622" s="2">
        <v>6</v>
      </c>
      <c r="B622" s="67" t="s">
        <v>121</v>
      </c>
      <c r="C622" s="67" t="s">
        <v>728</v>
      </c>
      <c r="D622" s="2">
        <v>7943</v>
      </c>
      <c r="E622" s="2">
        <v>0.15</v>
      </c>
      <c r="F622" s="2">
        <v>3.09</v>
      </c>
      <c r="K622" s="31"/>
      <c r="L622" s="31"/>
      <c r="M622" s="31"/>
      <c r="N622" s="78"/>
      <c r="O622" s="78"/>
      <c r="P622" s="78"/>
      <c r="Q622" s="78"/>
    </row>
    <row r="623" spans="1:17" ht="15" customHeight="1" x14ac:dyDescent="0.3">
      <c r="A623" s="2">
        <v>7</v>
      </c>
      <c r="B623" s="67" t="s">
        <v>123</v>
      </c>
      <c r="C623" s="67" t="s">
        <v>124</v>
      </c>
      <c r="D623" s="2">
        <v>368</v>
      </c>
      <c r="E623" s="2">
        <v>0.01</v>
      </c>
      <c r="F623" s="2">
        <v>0.14000000000000001</v>
      </c>
      <c r="K623" s="31"/>
      <c r="L623" s="31"/>
      <c r="M623" s="31"/>
      <c r="N623" s="31"/>
      <c r="O623" s="31"/>
      <c r="P623" s="31"/>
    </row>
    <row r="624" spans="1:17" ht="15" customHeight="1" x14ac:dyDescent="0.3">
      <c r="A624" s="2">
        <v>8</v>
      </c>
      <c r="B624" s="67" t="s">
        <v>125</v>
      </c>
      <c r="C624" s="67" t="s">
        <v>126</v>
      </c>
      <c r="D624" s="2">
        <v>59</v>
      </c>
      <c r="E624" s="2">
        <v>0</v>
      </c>
      <c r="F624" s="2">
        <v>0.02</v>
      </c>
      <c r="K624" s="31"/>
      <c r="L624" s="31"/>
      <c r="M624" s="31"/>
      <c r="N624" s="31"/>
      <c r="O624" s="31"/>
      <c r="P624" s="31"/>
    </row>
    <row r="625" spans="1:16" ht="15" customHeight="1" x14ac:dyDescent="0.3">
      <c r="A625" s="2">
        <v>10</v>
      </c>
      <c r="B625" s="67" t="s">
        <v>127</v>
      </c>
      <c r="C625" s="67" t="s">
        <v>128</v>
      </c>
      <c r="D625" s="2">
        <v>4</v>
      </c>
      <c r="E625" s="2">
        <v>0</v>
      </c>
      <c r="F625" s="2">
        <v>0</v>
      </c>
      <c r="K625" s="31"/>
      <c r="L625" s="31"/>
      <c r="M625" s="31"/>
      <c r="N625" s="31"/>
      <c r="O625" s="31"/>
      <c r="P625" s="31"/>
    </row>
    <row r="626" spans="1:16" ht="15" customHeight="1" x14ac:dyDescent="0.3">
      <c r="A626" s="2">
        <v>13</v>
      </c>
      <c r="B626" s="2" t="s">
        <v>129</v>
      </c>
      <c r="C626" s="16" t="s">
        <v>130</v>
      </c>
      <c r="D626" s="2">
        <v>3</v>
      </c>
      <c r="E626" s="2">
        <v>0</v>
      </c>
      <c r="F626" s="2">
        <v>0</v>
      </c>
      <c r="K626" s="31"/>
      <c r="L626" s="31"/>
      <c r="M626" s="31"/>
      <c r="N626" s="31"/>
      <c r="O626" s="31"/>
      <c r="P626" s="31"/>
    </row>
    <row r="627" spans="1:16" ht="15" customHeight="1" x14ac:dyDescent="0.3">
      <c r="A627" s="2">
        <v>15</v>
      </c>
      <c r="B627" s="2" t="s">
        <v>131</v>
      </c>
      <c r="C627" s="67" t="s">
        <v>132</v>
      </c>
      <c r="D627" s="2">
        <v>13</v>
      </c>
      <c r="E627" s="2">
        <v>0</v>
      </c>
      <c r="F627" s="2">
        <v>0.01</v>
      </c>
      <c r="K627" s="31"/>
      <c r="L627" s="31"/>
      <c r="M627" s="31"/>
      <c r="N627" s="31"/>
      <c r="O627" s="31"/>
      <c r="P627" s="31"/>
    </row>
    <row r="628" spans="1:16" ht="15" customHeight="1" x14ac:dyDescent="0.3">
      <c r="A628" s="2">
        <v>16</v>
      </c>
      <c r="B628" s="67" t="s">
        <v>133</v>
      </c>
      <c r="C628" s="67" t="s">
        <v>134</v>
      </c>
      <c r="D628" s="2">
        <v>8</v>
      </c>
      <c r="E628" s="2">
        <v>0</v>
      </c>
      <c r="F628" s="2">
        <v>0</v>
      </c>
      <c r="K628" s="31"/>
      <c r="L628" s="31"/>
      <c r="M628" s="31"/>
      <c r="N628" s="31"/>
      <c r="O628" s="31"/>
      <c r="P628" s="31"/>
    </row>
    <row r="629" spans="1:16" ht="15" customHeight="1" x14ac:dyDescent="0.3">
      <c r="A629" s="2">
        <v>17</v>
      </c>
      <c r="B629" s="67" t="s">
        <v>135</v>
      </c>
      <c r="C629" s="67" t="s">
        <v>136</v>
      </c>
      <c r="D629" s="2">
        <v>264</v>
      </c>
      <c r="E629" s="2">
        <v>0</v>
      </c>
      <c r="F629" s="2">
        <v>0.1</v>
      </c>
      <c r="K629" s="31"/>
      <c r="L629" s="31"/>
      <c r="M629" s="31"/>
      <c r="N629" s="31"/>
      <c r="O629" s="31"/>
      <c r="P629" s="31"/>
    </row>
    <row r="630" spans="1:16" ht="20.100000000000001" customHeight="1" x14ac:dyDescent="0.3">
      <c r="A630" s="2">
        <v>18</v>
      </c>
      <c r="B630" s="67" t="s">
        <v>137</v>
      </c>
      <c r="C630" s="67" t="s">
        <v>138</v>
      </c>
      <c r="D630" s="2">
        <v>3724</v>
      </c>
      <c r="E630" s="2">
        <v>7.0000000000000007E-2</v>
      </c>
      <c r="F630" s="2">
        <v>1.45</v>
      </c>
      <c r="K630" s="31"/>
      <c r="L630" s="31"/>
      <c r="M630" s="31"/>
      <c r="N630" s="31"/>
      <c r="O630" s="31"/>
      <c r="P630" s="31"/>
    </row>
    <row r="631" spans="1:16" ht="15" customHeight="1" x14ac:dyDescent="0.3">
      <c r="A631" s="2">
        <v>20</v>
      </c>
      <c r="B631" s="67" t="s">
        <v>141</v>
      </c>
      <c r="C631" s="67" t="s">
        <v>142</v>
      </c>
      <c r="D631" s="2">
        <v>15</v>
      </c>
      <c r="E631" s="2">
        <v>0</v>
      </c>
      <c r="F631" s="2">
        <v>0.01</v>
      </c>
      <c r="K631" s="31"/>
      <c r="L631" s="31"/>
      <c r="M631" s="31"/>
      <c r="N631" s="31"/>
      <c r="O631" s="31"/>
      <c r="P631" s="31"/>
    </row>
    <row r="632" spans="1:16" ht="15" customHeight="1" x14ac:dyDescent="0.3">
      <c r="A632" s="2">
        <v>21</v>
      </c>
      <c r="B632" s="67" t="s">
        <v>143</v>
      </c>
      <c r="C632" s="67" t="s">
        <v>144</v>
      </c>
      <c r="D632" s="2">
        <v>21</v>
      </c>
      <c r="E632" s="2">
        <v>0</v>
      </c>
      <c r="F632" s="2">
        <v>0.01</v>
      </c>
      <c r="K632" s="31"/>
      <c r="L632" s="31"/>
      <c r="M632" s="31"/>
      <c r="N632" s="31"/>
      <c r="O632" s="31"/>
      <c r="P632" s="31"/>
    </row>
    <row r="633" spans="1:16" ht="15" customHeight="1" x14ac:dyDescent="0.3">
      <c r="A633" s="2">
        <v>22</v>
      </c>
      <c r="B633" s="67" t="s">
        <v>145</v>
      </c>
      <c r="C633" s="67" t="s">
        <v>146</v>
      </c>
      <c r="D633" s="2">
        <v>9</v>
      </c>
      <c r="E633" s="2">
        <v>0</v>
      </c>
      <c r="F633" s="2">
        <v>0</v>
      </c>
      <c r="K633" s="31"/>
      <c r="L633" s="31"/>
      <c r="M633" s="31"/>
      <c r="N633" s="31"/>
      <c r="O633" s="31"/>
      <c r="P633" s="31"/>
    </row>
    <row r="634" spans="1:16" ht="15" customHeight="1" x14ac:dyDescent="0.3">
      <c r="A634" s="2">
        <v>23</v>
      </c>
      <c r="B634" s="67" t="s">
        <v>147</v>
      </c>
      <c r="C634" s="67" t="s">
        <v>729</v>
      </c>
      <c r="D634" s="2">
        <v>11</v>
      </c>
      <c r="E634" s="2">
        <v>0</v>
      </c>
      <c r="F634" s="2">
        <v>0</v>
      </c>
      <c r="K634" s="31"/>
      <c r="L634" s="31"/>
      <c r="M634" s="31"/>
      <c r="N634" s="31"/>
      <c r="O634" s="31"/>
      <c r="P634" s="31"/>
    </row>
    <row r="635" spans="1:16" ht="15" customHeight="1" x14ac:dyDescent="0.3">
      <c r="A635" s="2">
        <v>24</v>
      </c>
      <c r="B635" s="67" t="s">
        <v>149</v>
      </c>
      <c r="C635" s="67" t="s">
        <v>150</v>
      </c>
      <c r="D635" s="2">
        <v>234</v>
      </c>
      <c r="E635" s="2">
        <v>0</v>
      </c>
      <c r="F635" s="2">
        <v>0.09</v>
      </c>
      <c r="K635" s="31"/>
      <c r="L635" s="31"/>
      <c r="M635" s="31"/>
      <c r="N635" s="31"/>
      <c r="O635" s="31"/>
      <c r="P635" s="31"/>
    </row>
    <row r="636" spans="1:16" ht="15" customHeight="1" x14ac:dyDescent="0.3">
      <c r="A636" s="2">
        <v>25</v>
      </c>
      <c r="B636" s="67" t="s">
        <v>151</v>
      </c>
      <c r="C636" s="67" t="s">
        <v>152</v>
      </c>
      <c r="D636" s="2">
        <v>54</v>
      </c>
      <c r="E636" s="2">
        <v>0</v>
      </c>
      <c r="F636" s="2">
        <v>0.02</v>
      </c>
      <c r="K636" s="31"/>
      <c r="L636" s="31"/>
      <c r="M636" s="31"/>
      <c r="N636" s="31"/>
      <c r="O636" s="31"/>
      <c r="P636" s="31"/>
    </row>
    <row r="637" spans="1:16" ht="15" customHeight="1" x14ac:dyDescent="0.3">
      <c r="A637" s="2">
        <v>28</v>
      </c>
      <c r="B637" s="67" t="s">
        <v>153</v>
      </c>
      <c r="C637" s="67" t="s">
        <v>154</v>
      </c>
      <c r="D637" s="2">
        <v>2</v>
      </c>
      <c r="E637" s="2">
        <v>0</v>
      </c>
      <c r="F637" s="2">
        <v>0</v>
      </c>
      <c r="K637" s="31"/>
      <c r="L637" s="31"/>
      <c r="M637" s="31"/>
      <c r="N637" s="31"/>
      <c r="O637" s="31"/>
      <c r="P637" s="31"/>
    </row>
    <row r="638" spans="1:16" ht="15" customHeight="1" x14ac:dyDescent="0.3">
      <c r="A638" s="2">
        <v>30</v>
      </c>
      <c r="B638" s="67" t="s">
        <v>155</v>
      </c>
      <c r="C638" s="67" t="s">
        <v>156</v>
      </c>
      <c r="D638" s="2">
        <v>26</v>
      </c>
      <c r="E638" s="2">
        <v>0</v>
      </c>
      <c r="F638" s="2">
        <v>0.01</v>
      </c>
      <c r="K638" s="31"/>
      <c r="L638" s="31"/>
      <c r="M638" s="31"/>
      <c r="N638" s="31"/>
      <c r="O638" s="31"/>
      <c r="P638" s="31"/>
    </row>
    <row r="639" spans="1:16" ht="15" customHeight="1" x14ac:dyDescent="0.3">
      <c r="A639" s="2">
        <v>32</v>
      </c>
      <c r="B639" s="67" t="s">
        <v>157</v>
      </c>
      <c r="C639" s="67" t="s">
        <v>158</v>
      </c>
      <c r="D639" s="2">
        <v>95</v>
      </c>
      <c r="E639" s="2">
        <v>0</v>
      </c>
      <c r="F639" s="2">
        <v>0.04</v>
      </c>
      <c r="K639" s="31"/>
      <c r="L639" s="31"/>
      <c r="M639" s="31"/>
      <c r="N639" s="31"/>
      <c r="O639" s="31"/>
      <c r="P639" s="31"/>
    </row>
    <row r="640" spans="1:16" ht="15" customHeight="1" x14ac:dyDescent="0.3">
      <c r="A640" s="2">
        <v>33</v>
      </c>
      <c r="B640" s="67" t="s">
        <v>159</v>
      </c>
      <c r="C640" s="67" t="s">
        <v>160</v>
      </c>
      <c r="D640" s="2">
        <v>2153</v>
      </c>
      <c r="E640" s="2">
        <v>0.04</v>
      </c>
      <c r="F640" s="2">
        <v>0.84</v>
      </c>
      <c r="K640" s="31"/>
      <c r="L640" s="31"/>
      <c r="M640" s="31"/>
      <c r="N640" s="31"/>
      <c r="O640" s="31"/>
      <c r="P640" s="31"/>
    </row>
    <row r="641" spans="1:16" ht="15" customHeight="1" x14ac:dyDescent="0.3">
      <c r="A641" s="2">
        <v>34</v>
      </c>
      <c r="B641" s="67" t="s">
        <v>161</v>
      </c>
      <c r="C641" s="67" t="s">
        <v>162</v>
      </c>
      <c r="D641" s="2">
        <v>8817</v>
      </c>
      <c r="E641" s="2">
        <v>0.16</v>
      </c>
      <c r="F641" s="2">
        <v>3.43</v>
      </c>
      <c r="K641" s="31"/>
      <c r="L641" s="31"/>
      <c r="M641" s="31"/>
      <c r="N641" s="31"/>
      <c r="O641" s="31"/>
      <c r="P641" s="31"/>
    </row>
    <row r="642" spans="1:16" ht="15" customHeight="1" x14ac:dyDescent="0.3">
      <c r="A642" s="2">
        <v>35</v>
      </c>
      <c r="B642" s="67" t="s">
        <v>163</v>
      </c>
      <c r="C642" s="67" t="s">
        <v>164</v>
      </c>
      <c r="D642" s="2">
        <v>34</v>
      </c>
      <c r="E642" s="2">
        <v>0</v>
      </c>
      <c r="F642" s="2">
        <v>0.01</v>
      </c>
    </row>
    <row r="643" spans="1:16" ht="15" customHeight="1" x14ac:dyDescent="0.3">
      <c r="A643" s="2">
        <v>36</v>
      </c>
      <c r="B643" s="67" t="s">
        <v>165</v>
      </c>
      <c r="C643" s="67" t="s">
        <v>166</v>
      </c>
      <c r="D643" s="2">
        <v>12</v>
      </c>
      <c r="E643" s="2">
        <v>0</v>
      </c>
      <c r="F643" s="2">
        <v>0</v>
      </c>
      <c r="K643" s="31"/>
      <c r="L643" s="31"/>
      <c r="M643" s="31"/>
      <c r="N643" s="31"/>
      <c r="O643" s="31"/>
      <c r="P643" s="31"/>
    </row>
    <row r="644" spans="1:16" ht="15" customHeight="1" x14ac:dyDescent="0.3">
      <c r="A644" s="2">
        <v>37</v>
      </c>
      <c r="B644" s="67" t="s">
        <v>167</v>
      </c>
      <c r="C644" s="67" t="s">
        <v>168</v>
      </c>
      <c r="D644" s="2">
        <v>161</v>
      </c>
      <c r="E644" s="2">
        <v>0</v>
      </c>
      <c r="F644" s="2">
        <v>0.06</v>
      </c>
      <c r="K644" s="31"/>
      <c r="L644" s="31"/>
      <c r="M644" s="31"/>
      <c r="N644" s="31"/>
      <c r="O644" s="31"/>
      <c r="P644" s="31"/>
    </row>
    <row r="645" spans="1:16" ht="15" customHeight="1" x14ac:dyDescent="0.3">
      <c r="A645" s="2">
        <v>38</v>
      </c>
      <c r="B645" s="67" t="s">
        <v>169</v>
      </c>
      <c r="C645" s="67" t="s">
        <v>170</v>
      </c>
      <c r="D645" s="2">
        <v>1455</v>
      </c>
      <c r="E645" s="2">
        <v>0.03</v>
      </c>
      <c r="F645" s="2">
        <v>0.56999999999999995</v>
      </c>
      <c r="K645" s="31"/>
      <c r="L645" s="31"/>
      <c r="M645" s="31"/>
      <c r="N645" s="31"/>
      <c r="O645" s="31"/>
      <c r="P645" s="31"/>
    </row>
    <row r="646" spans="1:16" ht="15" customHeight="1" x14ac:dyDescent="0.3">
      <c r="A646" s="2">
        <v>39</v>
      </c>
      <c r="B646" s="67" t="s">
        <v>171</v>
      </c>
      <c r="C646" s="67" t="s">
        <v>172</v>
      </c>
      <c r="D646" s="2">
        <v>78</v>
      </c>
      <c r="E646" s="2">
        <v>0</v>
      </c>
      <c r="F646" s="2">
        <v>0.03</v>
      </c>
      <c r="K646" s="31"/>
      <c r="L646" s="31"/>
      <c r="M646" s="31"/>
      <c r="N646" s="31"/>
      <c r="O646" s="31"/>
      <c r="P646" s="31"/>
    </row>
    <row r="647" spans="1:16" ht="15" customHeight="1" x14ac:dyDescent="0.3">
      <c r="A647" s="2">
        <v>40</v>
      </c>
      <c r="B647" s="67" t="s">
        <v>173</v>
      </c>
      <c r="C647" s="67" t="s">
        <v>174</v>
      </c>
      <c r="D647" s="2">
        <v>55</v>
      </c>
      <c r="E647" s="2">
        <v>0</v>
      </c>
      <c r="F647" s="2">
        <v>0.02</v>
      </c>
      <c r="K647" s="31"/>
      <c r="L647" s="31"/>
      <c r="M647" s="31"/>
      <c r="N647" s="31"/>
      <c r="O647" s="31"/>
      <c r="P647" s="31"/>
    </row>
    <row r="648" spans="1:16" ht="15" customHeight="1" x14ac:dyDescent="0.3">
      <c r="A648" s="2">
        <v>41</v>
      </c>
      <c r="B648" s="67" t="s">
        <v>175</v>
      </c>
      <c r="C648" s="67" t="s">
        <v>176</v>
      </c>
      <c r="D648" s="2">
        <v>26022</v>
      </c>
      <c r="E648" s="2">
        <v>0.49</v>
      </c>
      <c r="F648" s="2">
        <v>10.11</v>
      </c>
      <c r="K648" s="31"/>
      <c r="L648" s="31"/>
      <c r="M648" s="31"/>
      <c r="N648" s="31"/>
      <c r="O648" s="31"/>
      <c r="P648" s="31"/>
    </row>
    <row r="649" spans="1:16" ht="15" customHeight="1" x14ac:dyDescent="0.3">
      <c r="A649" s="2">
        <v>42</v>
      </c>
      <c r="B649" s="67" t="s">
        <v>177</v>
      </c>
      <c r="C649" s="67" t="s">
        <v>178</v>
      </c>
      <c r="D649" s="2">
        <v>10999</v>
      </c>
      <c r="E649" s="2">
        <v>0.21</v>
      </c>
      <c r="F649" s="2">
        <v>4.2699999999999996</v>
      </c>
      <c r="K649" s="31"/>
      <c r="L649" s="31"/>
      <c r="M649" s="31"/>
      <c r="N649" s="31"/>
      <c r="O649" s="31"/>
      <c r="P649" s="31"/>
    </row>
    <row r="650" spans="1:16" ht="15" customHeight="1" x14ac:dyDescent="0.3">
      <c r="A650" s="2">
        <v>43</v>
      </c>
      <c r="B650" s="67" t="s">
        <v>179</v>
      </c>
      <c r="C650" s="67" t="s">
        <v>180</v>
      </c>
      <c r="D650" s="2">
        <v>8</v>
      </c>
      <c r="E650" s="2">
        <v>0</v>
      </c>
      <c r="F650" s="2">
        <v>0</v>
      </c>
      <c r="K650" s="31"/>
      <c r="L650" s="31"/>
      <c r="M650" s="31"/>
      <c r="N650" s="31"/>
      <c r="O650" s="31"/>
      <c r="P650" s="31"/>
    </row>
    <row r="651" spans="1:16" ht="15" customHeight="1" x14ac:dyDescent="0.3">
      <c r="A651" s="2">
        <v>44</v>
      </c>
      <c r="B651" s="2" t="s">
        <v>181</v>
      </c>
      <c r="C651" s="2" t="s">
        <v>182</v>
      </c>
      <c r="D651" s="2">
        <v>4</v>
      </c>
      <c r="E651" s="2">
        <v>0</v>
      </c>
      <c r="F651" s="2">
        <v>0</v>
      </c>
      <c r="K651" s="31"/>
      <c r="L651" s="31"/>
      <c r="M651" s="31"/>
      <c r="N651" s="31"/>
      <c r="O651" s="31"/>
      <c r="P651" s="31"/>
    </row>
    <row r="652" spans="1:16" ht="15" customHeight="1" x14ac:dyDescent="0.3">
      <c r="A652" s="2">
        <v>45</v>
      </c>
      <c r="B652" s="67" t="s">
        <v>183</v>
      </c>
      <c r="C652" s="67" t="s">
        <v>731</v>
      </c>
      <c r="D652" s="2">
        <v>2</v>
      </c>
      <c r="E652" s="2">
        <v>0</v>
      </c>
      <c r="F652" s="2">
        <v>0</v>
      </c>
      <c r="K652" s="31"/>
      <c r="L652" s="31"/>
      <c r="M652" s="31"/>
      <c r="N652" s="31"/>
      <c r="O652" s="31"/>
      <c r="P652" s="31"/>
    </row>
    <row r="653" spans="1:16" ht="15" customHeight="1" x14ac:dyDescent="0.3">
      <c r="A653" s="2">
        <v>48</v>
      </c>
      <c r="B653" s="67" t="s">
        <v>187</v>
      </c>
      <c r="C653" s="67" t="s">
        <v>188</v>
      </c>
      <c r="D653" s="2">
        <v>300</v>
      </c>
      <c r="E653" s="2">
        <v>0.01</v>
      </c>
      <c r="F653" s="2">
        <v>0.12</v>
      </c>
      <c r="K653" s="31"/>
      <c r="L653" s="31"/>
      <c r="M653" s="31"/>
      <c r="N653" s="31"/>
      <c r="O653" s="31"/>
      <c r="P653" s="31"/>
    </row>
    <row r="654" spans="1:16" ht="15" customHeight="1" x14ac:dyDescent="0.3">
      <c r="A654" s="2">
        <v>51</v>
      </c>
      <c r="B654" s="2" t="s">
        <v>189</v>
      </c>
      <c r="C654" s="2" t="s">
        <v>190</v>
      </c>
      <c r="D654" s="2">
        <v>1</v>
      </c>
      <c r="E654" s="2">
        <v>0</v>
      </c>
      <c r="F654" s="2">
        <v>0</v>
      </c>
      <c r="K654" s="31"/>
      <c r="L654" s="31"/>
      <c r="M654" s="31"/>
      <c r="N654" s="31"/>
      <c r="O654" s="31"/>
      <c r="P654" s="31"/>
    </row>
    <row r="655" spans="1:16" ht="15" customHeight="1" x14ac:dyDescent="0.3">
      <c r="A655" s="2">
        <v>53</v>
      </c>
      <c r="B655" s="67" t="s">
        <v>193</v>
      </c>
      <c r="C655" s="67" t="s">
        <v>194</v>
      </c>
      <c r="D655" s="2">
        <v>335</v>
      </c>
      <c r="E655" s="2">
        <v>0.01</v>
      </c>
      <c r="F655" s="2">
        <v>0.13</v>
      </c>
      <c r="K655" s="31"/>
      <c r="L655" s="31"/>
      <c r="M655" s="31"/>
      <c r="N655" s="31"/>
      <c r="O655" s="31"/>
      <c r="P655" s="31"/>
    </row>
    <row r="656" spans="1:16" ht="15" customHeight="1" x14ac:dyDescent="0.3">
      <c r="A656" s="2">
        <v>54</v>
      </c>
      <c r="B656" s="67" t="s">
        <v>195</v>
      </c>
      <c r="C656" s="67" t="s">
        <v>196</v>
      </c>
      <c r="D656" s="2">
        <v>258</v>
      </c>
      <c r="E656" s="2">
        <v>0</v>
      </c>
      <c r="F656" s="2">
        <v>0.1</v>
      </c>
      <c r="K656" s="31"/>
      <c r="L656" s="31"/>
      <c r="M656" s="31"/>
      <c r="N656" s="31"/>
      <c r="O656" s="31"/>
      <c r="P656" s="31"/>
    </row>
    <row r="657" spans="1:17" ht="15" customHeight="1" x14ac:dyDescent="0.3">
      <c r="A657" s="2">
        <v>55</v>
      </c>
      <c r="B657" s="67" t="s">
        <v>197</v>
      </c>
      <c r="C657" s="67" t="s">
        <v>198</v>
      </c>
      <c r="D657" s="2">
        <v>5</v>
      </c>
      <c r="E657" s="2">
        <v>0</v>
      </c>
      <c r="F657" s="2">
        <v>0</v>
      </c>
      <c r="K657" s="31"/>
      <c r="L657" s="31"/>
      <c r="M657" s="31"/>
      <c r="N657" s="31"/>
      <c r="O657" s="31"/>
      <c r="P657" s="31"/>
    </row>
    <row r="658" spans="1:17" ht="15" customHeight="1" x14ac:dyDescent="0.3">
      <c r="A658" s="2">
        <v>57</v>
      </c>
      <c r="B658" s="67" t="s">
        <v>199</v>
      </c>
      <c r="C658" s="67" t="s">
        <v>200</v>
      </c>
      <c r="D658" s="2">
        <v>3886</v>
      </c>
      <c r="E658" s="2">
        <v>7.0000000000000007E-2</v>
      </c>
      <c r="F658" s="2">
        <v>1.5</v>
      </c>
      <c r="K658" s="31"/>
      <c r="L658" s="31"/>
      <c r="M658" s="31"/>
      <c r="N658" s="31"/>
      <c r="O658" s="31"/>
      <c r="P658" s="31"/>
    </row>
    <row r="659" spans="1:17" ht="15" customHeight="1" x14ac:dyDescent="0.3">
      <c r="A659" s="46" t="s">
        <v>201</v>
      </c>
      <c r="B659" s="45" t="s">
        <v>794</v>
      </c>
      <c r="C659" s="46" t="s">
        <v>202</v>
      </c>
      <c r="D659" s="47">
        <f>SUM(D660:D698)</f>
        <v>131269</v>
      </c>
      <c r="E659" s="47">
        <f>SUM(E660:E698)</f>
        <v>2.4500000000000002</v>
      </c>
      <c r="F659" s="47">
        <f>SUM(F660:F698)</f>
        <v>51.010000000000005</v>
      </c>
      <c r="K659" s="31"/>
      <c r="L659" s="31"/>
      <c r="M659" s="31"/>
      <c r="N659" s="31"/>
      <c r="O659" s="31"/>
      <c r="P659" s="31"/>
    </row>
    <row r="660" spans="1:17" ht="15" customHeight="1" x14ac:dyDescent="0.3">
      <c r="A660" s="2">
        <v>58</v>
      </c>
      <c r="B660" s="67" t="s">
        <v>203</v>
      </c>
      <c r="C660" s="67" t="s">
        <v>204</v>
      </c>
      <c r="D660" s="2">
        <v>1271</v>
      </c>
      <c r="E660" s="2">
        <v>0.02</v>
      </c>
      <c r="F660" s="2">
        <v>0.49</v>
      </c>
      <c r="K660" s="31"/>
      <c r="L660" s="31"/>
      <c r="M660" s="31"/>
      <c r="N660" s="31"/>
      <c r="O660" s="31"/>
      <c r="P660" s="31"/>
    </row>
    <row r="661" spans="1:17" ht="15" customHeight="1" x14ac:dyDescent="0.3">
      <c r="A661" s="2">
        <v>59</v>
      </c>
      <c r="B661" s="67" t="s">
        <v>205</v>
      </c>
      <c r="C661" s="67" t="s">
        <v>206</v>
      </c>
      <c r="D661" s="2">
        <v>461</v>
      </c>
      <c r="E661" s="2">
        <v>0.01</v>
      </c>
      <c r="F661" s="2">
        <v>0.18</v>
      </c>
      <c r="K661" s="31"/>
      <c r="L661" s="31"/>
      <c r="M661" s="31"/>
      <c r="N661" s="31"/>
      <c r="O661" s="31"/>
      <c r="P661" s="31"/>
    </row>
    <row r="662" spans="1:17" ht="15" customHeight="1" x14ac:dyDescent="0.3">
      <c r="A662" s="2">
        <v>60</v>
      </c>
      <c r="B662" s="67" t="s">
        <v>207</v>
      </c>
      <c r="C662" s="67" t="s">
        <v>208</v>
      </c>
      <c r="D662" s="2">
        <v>1359</v>
      </c>
      <c r="E662" s="2">
        <v>0.03</v>
      </c>
      <c r="F662" s="2">
        <v>0.53</v>
      </c>
      <c r="K662" s="31"/>
      <c r="L662" s="31"/>
      <c r="M662" s="31"/>
      <c r="N662" s="31"/>
      <c r="O662" s="31"/>
      <c r="P662" s="31"/>
    </row>
    <row r="663" spans="1:17" ht="15" customHeight="1" x14ac:dyDescent="0.3">
      <c r="A663" s="2">
        <v>61</v>
      </c>
      <c r="B663" s="67" t="s">
        <v>209</v>
      </c>
      <c r="C663" s="67" t="s">
        <v>210</v>
      </c>
      <c r="D663" s="2">
        <v>4893</v>
      </c>
      <c r="E663" s="2">
        <v>0.09</v>
      </c>
      <c r="F663" s="2">
        <v>1.9</v>
      </c>
      <c r="K663" s="31"/>
      <c r="L663" s="31"/>
      <c r="M663" s="31"/>
      <c r="N663" s="31"/>
      <c r="O663" s="31"/>
      <c r="P663" s="31"/>
    </row>
    <row r="664" spans="1:17" ht="15" customHeight="1" x14ac:dyDescent="0.3">
      <c r="A664" s="2">
        <v>62</v>
      </c>
      <c r="B664" s="67" t="s">
        <v>211</v>
      </c>
      <c r="C664" s="67" t="s">
        <v>212</v>
      </c>
      <c r="D664" s="2">
        <v>5130</v>
      </c>
      <c r="E664" s="2">
        <v>0.1</v>
      </c>
      <c r="F664" s="2">
        <v>1.99</v>
      </c>
      <c r="K664" s="31"/>
      <c r="L664" s="31"/>
      <c r="M664" s="31"/>
    </row>
    <row r="665" spans="1:17" ht="15" customHeight="1" x14ac:dyDescent="0.3">
      <c r="A665" s="2">
        <v>63</v>
      </c>
      <c r="B665" s="67" t="s">
        <v>213</v>
      </c>
      <c r="C665" s="67" t="s">
        <v>214</v>
      </c>
      <c r="D665" s="2">
        <v>918</v>
      </c>
      <c r="E665" s="2">
        <v>0.02</v>
      </c>
      <c r="F665" s="2">
        <v>0.36</v>
      </c>
      <c r="K665" s="31"/>
      <c r="L665" s="31"/>
      <c r="M665" s="31"/>
      <c r="N665" s="31"/>
      <c r="O665" s="31"/>
      <c r="P665" s="31"/>
    </row>
    <row r="666" spans="1:17" ht="15" customHeight="1" x14ac:dyDescent="0.3">
      <c r="A666" s="2">
        <v>64</v>
      </c>
      <c r="B666" s="67" t="s">
        <v>215</v>
      </c>
      <c r="C666" s="67" t="s">
        <v>216</v>
      </c>
      <c r="D666" s="2">
        <v>1193</v>
      </c>
      <c r="E666" s="2">
        <v>0.02</v>
      </c>
      <c r="F666" s="2">
        <v>0.46</v>
      </c>
    </row>
    <row r="667" spans="1:17" ht="15" customHeight="1" x14ac:dyDescent="0.3">
      <c r="A667" s="2">
        <v>65</v>
      </c>
      <c r="B667" s="67" t="s">
        <v>217</v>
      </c>
      <c r="C667" s="67" t="s">
        <v>218</v>
      </c>
      <c r="D667" s="2">
        <v>691</v>
      </c>
      <c r="E667" s="2">
        <v>0.01</v>
      </c>
      <c r="F667" s="2">
        <v>0.27</v>
      </c>
      <c r="K667" s="28"/>
      <c r="L667" s="28"/>
      <c r="M667" s="28"/>
      <c r="N667" s="28"/>
      <c r="O667" s="28"/>
      <c r="P667" s="28"/>
      <c r="Q667" s="28"/>
    </row>
    <row r="668" spans="1:17" ht="15" customHeight="1" x14ac:dyDescent="0.3">
      <c r="A668" s="2">
        <v>66</v>
      </c>
      <c r="B668" s="67" t="s">
        <v>219</v>
      </c>
      <c r="C668" s="67" t="s">
        <v>220</v>
      </c>
      <c r="D668" s="2">
        <v>1658</v>
      </c>
      <c r="E668" s="2">
        <v>0.03</v>
      </c>
      <c r="F668" s="2">
        <v>0.64</v>
      </c>
      <c r="K668" s="55"/>
    </row>
    <row r="669" spans="1:17" ht="15" customHeight="1" x14ac:dyDescent="0.3">
      <c r="A669" s="2">
        <v>67</v>
      </c>
      <c r="B669" s="67" t="s">
        <v>221</v>
      </c>
      <c r="C669" s="67" t="s">
        <v>222</v>
      </c>
      <c r="D669" s="2">
        <v>6160</v>
      </c>
      <c r="E669" s="2">
        <v>0.12</v>
      </c>
      <c r="F669" s="2">
        <v>2.39</v>
      </c>
      <c r="K669" s="31"/>
      <c r="L669" s="31"/>
      <c r="M669" s="31"/>
      <c r="N669" s="31"/>
      <c r="O669" s="31"/>
      <c r="P669" s="31"/>
    </row>
    <row r="670" spans="1:17" ht="15" customHeight="1" x14ac:dyDescent="0.3">
      <c r="A670" s="2">
        <v>68</v>
      </c>
      <c r="B670" s="67" t="s">
        <v>223</v>
      </c>
      <c r="C670" s="67" t="s">
        <v>224</v>
      </c>
      <c r="D670" s="2">
        <v>522</v>
      </c>
      <c r="E670" s="2">
        <v>0.01</v>
      </c>
      <c r="F670" s="2">
        <v>0.2</v>
      </c>
      <c r="K670" s="31"/>
      <c r="L670" s="31"/>
      <c r="M670" s="31"/>
      <c r="N670" s="31"/>
      <c r="O670" s="31"/>
      <c r="P670" s="31"/>
    </row>
    <row r="671" spans="1:17" ht="15" customHeight="1" x14ac:dyDescent="0.3">
      <c r="A671" s="2">
        <v>69</v>
      </c>
      <c r="B671" s="67" t="s">
        <v>225</v>
      </c>
      <c r="C671" s="67" t="s">
        <v>226</v>
      </c>
      <c r="D671" s="2">
        <v>377</v>
      </c>
      <c r="E671" s="2">
        <v>0.01</v>
      </c>
      <c r="F671" s="2">
        <v>0.15</v>
      </c>
      <c r="K671" s="31"/>
      <c r="L671" s="31"/>
      <c r="M671" s="31"/>
      <c r="N671" s="31"/>
      <c r="O671" s="31"/>
      <c r="P671" s="31"/>
    </row>
    <row r="672" spans="1:17" ht="15" customHeight="1" x14ac:dyDescent="0.3">
      <c r="A672" s="2">
        <v>70</v>
      </c>
      <c r="B672" s="67" t="s">
        <v>227</v>
      </c>
      <c r="C672" s="67" t="s">
        <v>228</v>
      </c>
      <c r="D672" s="2">
        <v>1982</v>
      </c>
      <c r="E672" s="2">
        <v>0.04</v>
      </c>
      <c r="F672" s="2">
        <v>0.77</v>
      </c>
      <c r="K672" s="31"/>
      <c r="L672" s="31"/>
      <c r="M672" s="31"/>
      <c r="N672" s="31"/>
      <c r="O672" s="31"/>
      <c r="P672" s="31"/>
    </row>
    <row r="673" spans="1:16" ht="15" customHeight="1" x14ac:dyDescent="0.3">
      <c r="A673" s="2">
        <v>71</v>
      </c>
      <c r="B673" s="67" t="s">
        <v>229</v>
      </c>
      <c r="C673" s="67" t="s">
        <v>230</v>
      </c>
      <c r="D673" s="2">
        <v>3277</v>
      </c>
      <c r="E673" s="2">
        <v>0.06</v>
      </c>
      <c r="F673" s="2">
        <v>1.27</v>
      </c>
      <c r="K673" s="31"/>
      <c r="L673" s="31"/>
      <c r="M673" s="31"/>
      <c r="N673" s="31"/>
      <c r="O673" s="31"/>
      <c r="P673" s="31"/>
    </row>
    <row r="674" spans="1:16" ht="15" customHeight="1" x14ac:dyDescent="0.3">
      <c r="A674" s="2">
        <v>72</v>
      </c>
      <c r="B674" s="67" t="s">
        <v>231</v>
      </c>
      <c r="C674" s="67" t="s">
        <v>232</v>
      </c>
      <c r="D674" s="2">
        <v>685</v>
      </c>
      <c r="E674" s="2">
        <v>0.01</v>
      </c>
      <c r="F674" s="2">
        <v>0.27</v>
      </c>
      <c r="K674" s="31"/>
      <c r="L674" s="31"/>
      <c r="M674" s="31"/>
      <c r="N674" s="31"/>
      <c r="O674" s="31"/>
      <c r="P674" s="31"/>
    </row>
    <row r="675" spans="1:16" ht="15" customHeight="1" x14ac:dyDescent="0.3">
      <c r="A675" s="2">
        <v>73</v>
      </c>
      <c r="B675" s="67" t="s">
        <v>233</v>
      </c>
      <c r="C675" s="67" t="s">
        <v>234</v>
      </c>
      <c r="D675" s="2">
        <v>18818</v>
      </c>
      <c r="E675" s="2">
        <v>0.35</v>
      </c>
      <c r="F675" s="2">
        <v>7.31</v>
      </c>
      <c r="K675" s="31"/>
      <c r="L675" s="31"/>
      <c r="M675" s="31"/>
      <c r="N675" s="31"/>
      <c r="O675" s="31"/>
      <c r="P675" s="31"/>
    </row>
    <row r="676" spans="1:16" ht="15" customHeight="1" x14ac:dyDescent="0.3">
      <c r="A676" s="2">
        <v>74</v>
      </c>
      <c r="B676" s="67" t="s">
        <v>235</v>
      </c>
      <c r="C676" s="67" t="s">
        <v>236</v>
      </c>
      <c r="D676" s="2">
        <v>1960</v>
      </c>
      <c r="E676" s="2">
        <v>0.04</v>
      </c>
      <c r="F676" s="2">
        <v>0.76</v>
      </c>
      <c r="K676" s="31"/>
      <c r="L676" s="31"/>
      <c r="M676" s="31"/>
      <c r="N676" s="31"/>
      <c r="O676" s="31"/>
      <c r="P676" s="31"/>
    </row>
    <row r="677" spans="1:16" ht="15" customHeight="1" x14ac:dyDescent="0.3">
      <c r="A677" s="2">
        <v>75</v>
      </c>
      <c r="B677" s="67" t="s">
        <v>237</v>
      </c>
      <c r="C677" s="67" t="s">
        <v>238</v>
      </c>
      <c r="D677" s="2">
        <v>1741</v>
      </c>
      <c r="E677" s="2">
        <v>0.03</v>
      </c>
      <c r="F677" s="2">
        <v>0.68</v>
      </c>
      <c r="K677" s="31"/>
      <c r="L677" s="31"/>
      <c r="M677" s="31"/>
      <c r="N677" s="31"/>
      <c r="O677" s="31"/>
      <c r="P677" s="31"/>
    </row>
    <row r="678" spans="1:16" ht="15" customHeight="1" x14ac:dyDescent="0.3">
      <c r="A678" s="2">
        <v>76</v>
      </c>
      <c r="B678" s="67" t="s">
        <v>239</v>
      </c>
      <c r="C678" s="67" t="s">
        <v>240</v>
      </c>
      <c r="D678" s="2">
        <v>1445</v>
      </c>
      <c r="E678" s="2">
        <v>0.03</v>
      </c>
      <c r="F678" s="2">
        <v>0.56000000000000005</v>
      </c>
      <c r="K678" s="31"/>
      <c r="L678" s="31"/>
      <c r="M678" s="31"/>
      <c r="N678" s="31"/>
      <c r="O678" s="31"/>
      <c r="P678" s="31"/>
    </row>
    <row r="679" spans="1:16" ht="15" customHeight="1" x14ac:dyDescent="0.3">
      <c r="A679" s="2">
        <v>77</v>
      </c>
      <c r="B679" s="67" t="s">
        <v>241</v>
      </c>
      <c r="C679" s="67" t="s">
        <v>242</v>
      </c>
      <c r="D679" s="2">
        <v>6074</v>
      </c>
      <c r="E679" s="2">
        <v>0.11</v>
      </c>
      <c r="F679" s="2">
        <v>2.36</v>
      </c>
      <c r="K679" s="31"/>
      <c r="L679" s="31"/>
      <c r="M679" s="31"/>
      <c r="N679" s="31"/>
      <c r="O679" s="31"/>
      <c r="P679" s="31"/>
    </row>
    <row r="680" spans="1:16" ht="15" customHeight="1" x14ac:dyDescent="0.3">
      <c r="A680" s="2">
        <v>78</v>
      </c>
      <c r="B680" s="67" t="s">
        <v>243</v>
      </c>
      <c r="C680" s="67" t="s">
        <v>244</v>
      </c>
      <c r="D680" s="2">
        <v>1107</v>
      </c>
      <c r="E680" s="2">
        <v>0.02</v>
      </c>
      <c r="F680" s="2">
        <v>0.43</v>
      </c>
      <c r="K680" s="31"/>
      <c r="L680" s="31"/>
      <c r="M680" s="31"/>
      <c r="N680" s="31"/>
      <c r="O680" s="31"/>
      <c r="P680" s="31"/>
    </row>
    <row r="681" spans="1:16" ht="15" customHeight="1" x14ac:dyDescent="0.3">
      <c r="A681" s="2">
        <v>79</v>
      </c>
      <c r="B681" s="67" t="s">
        <v>245</v>
      </c>
      <c r="C681" s="67" t="s">
        <v>246</v>
      </c>
      <c r="D681" s="2">
        <v>3463</v>
      </c>
      <c r="E681" s="2">
        <v>0.06</v>
      </c>
      <c r="F681" s="2">
        <v>1.35</v>
      </c>
      <c r="K681" s="31"/>
      <c r="L681" s="31"/>
      <c r="M681" s="31"/>
      <c r="N681" s="31"/>
      <c r="O681" s="31"/>
      <c r="P681" s="31"/>
    </row>
    <row r="682" spans="1:16" ht="15" customHeight="1" x14ac:dyDescent="0.3">
      <c r="A682" s="2">
        <v>80</v>
      </c>
      <c r="B682" s="67" t="s">
        <v>247</v>
      </c>
      <c r="C682" s="67" t="s">
        <v>248</v>
      </c>
      <c r="D682" s="2">
        <v>2021</v>
      </c>
      <c r="E682" s="2">
        <v>0.04</v>
      </c>
      <c r="F682" s="2">
        <v>0.79</v>
      </c>
      <c r="K682" s="31"/>
      <c r="L682" s="31"/>
      <c r="M682" s="31"/>
      <c r="N682" s="31"/>
      <c r="O682" s="31"/>
      <c r="P682" s="31"/>
    </row>
    <row r="683" spans="1:16" ht="15" customHeight="1" x14ac:dyDescent="0.3">
      <c r="A683" s="2">
        <v>81</v>
      </c>
      <c r="B683" s="67" t="s">
        <v>249</v>
      </c>
      <c r="C683" s="67" t="s">
        <v>250</v>
      </c>
      <c r="D683" s="2">
        <v>280</v>
      </c>
      <c r="E683" s="2">
        <v>0.01</v>
      </c>
      <c r="F683" s="2">
        <v>0.11</v>
      </c>
      <c r="K683" s="31"/>
      <c r="L683" s="31"/>
      <c r="M683" s="31"/>
      <c r="N683" s="31"/>
      <c r="O683" s="31"/>
      <c r="P683" s="31"/>
    </row>
    <row r="684" spans="1:16" ht="15" customHeight="1" x14ac:dyDescent="0.3">
      <c r="A684" s="2">
        <v>82</v>
      </c>
      <c r="B684" s="67" t="s">
        <v>251</v>
      </c>
      <c r="C684" s="67" t="s">
        <v>252</v>
      </c>
      <c r="D684" s="2">
        <v>1018</v>
      </c>
      <c r="E684" s="2">
        <v>0.02</v>
      </c>
      <c r="F684" s="2">
        <v>0.4</v>
      </c>
      <c r="K684" s="31"/>
      <c r="L684" s="31"/>
      <c r="M684" s="31"/>
      <c r="N684" s="31"/>
      <c r="O684" s="31"/>
      <c r="P684" s="31"/>
    </row>
    <row r="685" spans="1:16" ht="15" customHeight="1" x14ac:dyDescent="0.3">
      <c r="A685" s="2">
        <v>83</v>
      </c>
      <c r="B685" s="67" t="s">
        <v>253</v>
      </c>
      <c r="C685" s="67" t="s">
        <v>254</v>
      </c>
      <c r="D685" s="2">
        <v>177</v>
      </c>
      <c r="E685" s="2">
        <v>0</v>
      </c>
      <c r="F685" s="2">
        <v>7.0000000000000007E-2</v>
      </c>
      <c r="K685" s="31"/>
      <c r="L685" s="31"/>
      <c r="M685" s="31"/>
      <c r="N685" s="31"/>
      <c r="O685" s="31"/>
      <c r="P685" s="31"/>
    </row>
    <row r="686" spans="1:16" ht="15" customHeight="1" x14ac:dyDescent="0.3">
      <c r="A686" s="2">
        <v>84</v>
      </c>
      <c r="B686" s="67" t="s">
        <v>255</v>
      </c>
      <c r="C686" s="67" t="s">
        <v>256</v>
      </c>
      <c r="D686" s="2">
        <v>8766</v>
      </c>
      <c r="E686" s="2">
        <v>0.16</v>
      </c>
      <c r="F686" s="2">
        <v>3.41</v>
      </c>
      <c r="K686" s="31"/>
      <c r="L686" s="31"/>
      <c r="M686" s="31"/>
      <c r="N686" s="31"/>
      <c r="O686" s="31"/>
      <c r="P686" s="31"/>
    </row>
    <row r="687" spans="1:16" ht="15" customHeight="1" x14ac:dyDescent="0.3">
      <c r="A687" s="2">
        <v>85</v>
      </c>
      <c r="B687" s="67" t="s">
        <v>257</v>
      </c>
      <c r="C687" s="67" t="s">
        <v>258</v>
      </c>
      <c r="D687" s="2">
        <v>535</v>
      </c>
      <c r="E687" s="2">
        <v>0.01</v>
      </c>
      <c r="F687" s="2">
        <v>0.21</v>
      </c>
      <c r="K687" s="31"/>
      <c r="L687" s="31"/>
      <c r="M687" s="31"/>
      <c r="N687" s="31"/>
      <c r="O687" s="31"/>
      <c r="P687" s="31"/>
    </row>
    <row r="688" spans="1:16" ht="15" customHeight="1" x14ac:dyDescent="0.3">
      <c r="A688" s="2">
        <v>86</v>
      </c>
      <c r="B688" s="67" t="s">
        <v>259</v>
      </c>
      <c r="C688" s="67" t="s">
        <v>260</v>
      </c>
      <c r="D688" s="2">
        <v>1932</v>
      </c>
      <c r="E688" s="2">
        <v>0.04</v>
      </c>
      <c r="F688" s="2">
        <v>0.75</v>
      </c>
      <c r="K688" s="31"/>
      <c r="L688" s="31"/>
      <c r="M688" s="31"/>
      <c r="N688" s="31"/>
      <c r="O688" s="31"/>
      <c r="P688" s="31"/>
    </row>
    <row r="689" spans="1:16" ht="15" customHeight="1" x14ac:dyDescent="0.3">
      <c r="A689" s="2">
        <v>87</v>
      </c>
      <c r="B689" s="67" t="s">
        <v>261</v>
      </c>
      <c r="C689" s="67" t="s">
        <v>262</v>
      </c>
      <c r="D689" s="2">
        <v>2068</v>
      </c>
      <c r="E689" s="2">
        <v>0.04</v>
      </c>
      <c r="F689" s="2">
        <v>0.8</v>
      </c>
      <c r="K689" s="31"/>
      <c r="L689" s="31"/>
      <c r="M689" s="31"/>
      <c r="N689" s="31"/>
      <c r="O689" s="31"/>
      <c r="P689" s="31"/>
    </row>
    <row r="690" spans="1:16" ht="15" customHeight="1" x14ac:dyDescent="0.3">
      <c r="A690" s="2">
        <v>88</v>
      </c>
      <c r="B690" s="67" t="s">
        <v>263</v>
      </c>
      <c r="C690" s="67" t="s">
        <v>264</v>
      </c>
      <c r="D690" s="2">
        <v>1203</v>
      </c>
      <c r="E690" s="2">
        <v>0.02</v>
      </c>
      <c r="F690" s="2">
        <v>0.47</v>
      </c>
      <c r="K690" s="31"/>
      <c r="L690" s="31"/>
      <c r="M690" s="31"/>
      <c r="N690" s="31"/>
      <c r="O690" s="31"/>
      <c r="P690" s="31"/>
    </row>
    <row r="691" spans="1:16" ht="15" customHeight="1" x14ac:dyDescent="0.3">
      <c r="A691" s="2">
        <v>89</v>
      </c>
      <c r="B691" s="67" t="s">
        <v>265</v>
      </c>
      <c r="C691" s="67" t="s">
        <v>266</v>
      </c>
      <c r="D691" s="2">
        <v>79</v>
      </c>
      <c r="E691" s="2">
        <v>0</v>
      </c>
      <c r="F691" s="2">
        <v>0.03</v>
      </c>
      <c r="K691" s="31"/>
      <c r="L691" s="31"/>
      <c r="M691" s="31"/>
      <c r="N691" s="31"/>
      <c r="O691" s="31"/>
      <c r="P691" s="31"/>
    </row>
    <row r="692" spans="1:16" ht="15" customHeight="1" x14ac:dyDescent="0.3">
      <c r="A692" s="2">
        <v>90</v>
      </c>
      <c r="B692" s="67" t="s">
        <v>267</v>
      </c>
      <c r="C692" s="67" t="s">
        <v>268</v>
      </c>
      <c r="D692" s="2">
        <v>16275</v>
      </c>
      <c r="E692" s="2">
        <v>0.3</v>
      </c>
      <c r="F692" s="2">
        <v>6.32</v>
      </c>
    </row>
    <row r="693" spans="1:16" ht="15" customHeight="1" x14ac:dyDescent="0.3">
      <c r="A693" s="2">
        <v>91</v>
      </c>
      <c r="B693" s="67" t="s">
        <v>269</v>
      </c>
      <c r="C693" s="67" t="s">
        <v>270</v>
      </c>
      <c r="D693" s="2">
        <v>2104</v>
      </c>
      <c r="E693" s="2">
        <v>0.04</v>
      </c>
      <c r="F693" s="2">
        <v>0.82</v>
      </c>
      <c r="K693" s="31"/>
      <c r="L693" s="31"/>
      <c r="M693" s="31"/>
      <c r="N693" s="31"/>
      <c r="O693" s="31"/>
      <c r="P693" s="31"/>
    </row>
    <row r="694" spans="1:16" ht="15" customHeight="1" x14ac:dyDescent="0.3">
      <c r="A694" s="2">
        <v>92</v>
      </c>
      <c r="B694" s="67" t="s">
        <v>271</v>
      </c>
      <c r="C694" s="67" t="s">
        <v>272</v>
      </c>
      <c r="D694" s="2">
        <v>621</v>
      </c>
      <c r="E694" s="2">
        <v>0.01</v>
      </c>
      <c r="F694" s="2">
        <v>0.24</v>
      </c>
      <c r="K694" s="31"/>
      <c r="L694" s="31"/>
      <c r="M694" s="31"/>
      <c r="N694" s="31"/>
      <c r="O694" s="31"/>
      <c r="P694" s="31"/>
    </row>
    <row r="695" spans="1:16" ht="15" customHeight="1" x14ac:dyDescent="0.3">
      <c r="A695" s="2">
        <v>93</v>
      </c>
      <c r="B695" s="67" t="s">
        <v>273</v>
      </c>
      <c r="C695" s="67" t="s">
        <v>274</v>
      </c>
      <c r="D695" s="2">
        <v>188</v>
      </c>
      <c r="E695" s="2">
        <v>0</v>
      </c>
      <c r="F695" s="2">
        <v>7.0000000000000007E-2</v>
      </c>
      <c r="K695" s="31"/>
      <c r="L695" s="31"/>
      <c r="M695" s="31"/>
      <c r="N695" s="31"/>
      <c r="O695" s="31"/>
      <c r="P695" s="31"/>
    </row>
    <row r="696" spans="1:16" ht="15" customHeight="1" x14ac:dyDescent="0.3">
      <c r="A696" s="2">
        <v>94</v>
      </c>
      <c r="B696" s="67" t="s">
        <v>275</v>
      </c>
      <c r="C696" s="67" t="s">
        <v>276</v>
      </c>
      <c r="D696" s="2">
        <v>408</v>
      </c>
      <c r="E696" s="2">
        <v>0.01</v>
      </c>
      <c r="F696" s="2">
        <v>0.16</v>
      </c>
      <c r="K696" s="31"/>
      <c r="L696" s="31"/>
      <c r="M696" s="31"/>
      <c r="N696" s="31"/>
      <c r="O696" s="31"/>
      <c r="P696" s="31"/>
    </row>
    <row r="697" spans="1:16" ht="15" customHeight="1" x14ac:dyDescent="0.3">
      <c r="A697" s="2">
        <v>95</v>
      </c>
      <c r="B697" s="67" t="s">
        <v>277</v>
      </c>
      <c r="C697" s="67" t="s">
        <v>278</v>
      </c>
      <c r="D697" s="2">
        <v>972</v>
      </c>
      <c r="E697" s="2">
        <v>0.02</v>
      </c>
      <c r="F697" s="2">
        <v>0.38</v>
      </c>
      <c r="K697" s="31"/>
      <c r="L697" s="31"/>
      <c r="M697" s="31"/>
      <c r="N697" s="31"/>
      <c r="O697" s="31"/>
      <c r="P697" s="31"/>
    </row>
    <row r="698" spans="1:16" ht="15" customHeight="1" x14ac:dyDescent="0.3">
      <c r="A698" s="2">
        <v>96</v>
      </c>
      <c r="B698" s="67" t="s">
        <v>279</v>
      </c>
      <c r="C698" s="67" t="s">
        <v>280</v>
      </c>
      <c r="D698" s="2">
        <v>27437</v>
      </c>
      <c r="E698" s="2">
        <v>0.51</v>
      </c>
      <c r="F698" s="2">
        <v>10.66</v>
      </c>
      <c r="K698" s="31"/>
      <c r="L698" s="31"/>
      <c r="M698" s="31"/>
      <c r="N698" s="31"/>
      <c r="O698" s="31"/>
      <c r="P698" s="31"/>
    </row>
    <row r="699" spans="1:16" ht="15" customHeight="1" x14ac:dyDescent="0.3">
      <c r="A699" s="46" t="s">
        <v>281</v>
      </c>
      <c r="B699" s="52" t="s">
        <v>795</v>
      </c>
      <c r="C699" s="46" t="s">
        <v>282</v>
      </c>
      <c r="D699" s="47">
        <f>SUM(D700:D703)</f>
        <v>67956</v>
      </c>
      <c r="E699" s="47">
        <f>SUM(E700:E703)</f>
        <v>1.28</v>
      </c>
      <c r="F699" s="47">
        <f>SUM(F700:F703)</f>
        <v>26.4</v>
      </c>
      <c r="K699" s="31"/>
      <c r="L699" s="31"/>
      <c r="M699" s="31"/>
      <c r="N699" s="31"/>
      <c r="O699" s="31"/>
      <c r="P699" s="31"/>
    </row>
    <row r="700" spans="1:16" ht="15" customHeight="1" x14ac:dyDescent="0.3">
      <c r="A700" s="38">
        <v>97</v>
      </c>
      <c r="B700" s="50" t="s">
        <v>283</v>
      </c>
      <c r="C700" s="16" t="s">
        <v>284</v>
      </c>
      <c r="D700" s="2">
        <v>48242</v>
      </c>
      <c r="E700" s="2">
        <v>0.9</v>
      </c>
      <c r="F700" s="2">
        <v>18.739999999999998</v>
      </c>
      <c r="K700" s="31"/>
      <c r="L700" s="31"/>
      <c r="M700" s="31"/>
      <c r="N700" s="31"/>
      <c r="O700" s="31"/>
      <c r="P700" s="31"/>
    </row>
    <row r="701" spans="1:16" ht="15" customHeight="1" x14ac:dyDescent="0.3">
      <c r="A701" s="38">
        <v>98</v>
      </c>
      <c r="B701" s="50" t="s">
        <v>285</v>
      </c>
      <c r="C701" s="16" t="s">
        <v>286</v>
      </c>
      <c r="D701" s="2">
        <v>9409</v>
      </c>
      <c r="E701" s="2">
        <v>0.18</v>
      </c>
      <c r="F701" s="2">
        <v>3.66</v>
      </c>
      <c r="K701" s="31"/>
      <c r="L701" s="31"/>
      <c r="M701" s="31"/>
      <c r="N701" s="31"/>
      <c r="O701" s="31"/>
      <c r="P701" s="31"/>
    </row>
    <row r="702" spans="1:16" ht="15" customHeight="1" x14ac:dyDescent="0.3">
      <c r="A702" s="38">
        <v>99</v>
      </c>
      <c r="B702" s="50" t="s">
        <v>287</v>
      </c>
      <c r="C702" s="16" t="s">
        <v>288</v>
      </c>
      <c r="D702" s="2">
        <v>8935</v>
      </c>
      <c r="E702" s="2">
        <v>0.17</v>
      </c>
      <c r="F702" s="2">
        <v>3.47</v>
      </c>
      <c r="K702" s="31"/>
      <c r="L702" s="31"/>
      <c r="M702" s="31"/>
      <c r="N702" s="31"/>
      <c r="O702" s="31"/>
      <c r="P702" s="31"/>
    </row>
    <row r="703" spans="1:16" ht="15" customHeight="1" x14ac:dyDescent="0.3">
      <c r="A703" s="38">
        <v>100</v>
      </c>
      <c r="B703" s="50" t="s">
        <v>289</v>
      </c>
      <c r="C703" s="16" t="s">
        <v>290</v>
      </c>
      <c r="D703" s="2">
        <v>1370</v>
      </c>
      <c r="E703" s="2">
        <v>0.03</v>
      </c>
      <c r="F703" s="2">
        <v>0.53</v>
      </c>
      <c r="K703" s="31"/>
      <c r="L703" s="31"/>
      <c r="M703" s="31"/>
      <c r="N703" s="31"/>
      <c r="O703" s="31"/>
      <c r="P703" s="31"/>
    </row>
    <row r="704" spans="1:16" ht="15" customHeight="1" x14ac:dyDescent="0.3">
      <c r="A704" s="46" t="s">
        <v>291</v>
      </c>
      <c r="B704" s="45" t="s">
        <v>796</v>
      </c>
      <c r="C704" s="46" t="s">
        <v>292</v>
      </c>
      <c r="D704" s="47">
        <f>SUM(D705:D715)</f>
        <v>318046</v>
      </c>
      <c r="E704" s="47">
        <f>SUM(E705:E715)</f>
        <v>5.9499999999999993</v>
      </c>
      <c r="F704" s="47">
        <f>SUM(F705:F715)</f>
        <v>123.56000000000002</v>
      </c>
      <c r="K704" s="31"/>
      <c r="L704" s="31"/>
      <c r="M704" s="31"/>
      <c r="N704" s="31"/>
      <c r="O704" s="31"/>
      <c r="P704" s="31"/>
    </row>
    <row r="705" spans="1:17" ht="15" customHeight="1" x14ac:dyDescent="0.3">
      <c r="A705" s="38">
        <v>101</v>
      </c>
      <c r="B705" s="50" t="s">
        <v>293</v>
      </c>
      <c r="C705" s="16" t="s">
        <v>294</v>
      </c>
      <c r="D705" s="2">
        <v>2550</v>
      </c>
      <c r="E705" s="2">
        <v>0.05</v>
      </c>
      <c r="F705" s="2">
        <v>0.99</v>
      </c>
      <c r="K705" s="31"/>
      <c r="L705" s="31"/>
      <c r="M705" s="31"/>
      <c r="N705" s="31"/>
      <c r="O705" s="31"/>
      <c r="P705" s="31"/>
    </row>
    <row r="706" spans="1:17" ht="15" customHeight="1" x14ac:dyDescent="0.3">
      <c r="A706" s="38">
        <v>102</v>
      </c>
      <c r="B706" s="50" t="s">
        <v>295</v>
      </c>
      <c r="C706" s="16" t="s">
        <v>296</v>
      </c>
      <c r="D706" s="2">
        <v>6910</v>
      </c>
      <c r="E706" s="2">
        <v>0.13</v>
      </c>
      <c r="F706" s="2">
        <v>2.68</v>
      </c>
      <c r="K706" s="31"/>
      <c r="L706" s="31"/>
      <c r="M706" s="31"/>
      <c r="N706" s="31"/>
      <c r="O706" s="31"/>
      <c r="P706" s="31"/>
    </row>
    <row r="707" spans="1:17" ht="15" customHeight="1" x14ac:dyDescent="0.3">
      <c r="A707" s="38">
        <v>103</v>
      </c>
      <c r="B707" s="50" t="s">
        <v>297</v>
      </c>
      <c r="C707" s="16" t="s">
        <v>298</v>
      </c>
      <c r="D707" s="2">
        <v>62640</v>
      </c>
      <c r="E707" s="2">
        <v>1.17</v>
      </c>
      <c r="F707" s="2">
        <v>24.34</v>
      </c>
      <c r="K707" s="31"/>
      <c r="L707" s="31"/>
      <c r="M707" s="31"/>
      <c r="N707" s="31"/>
      <c r="O707" s="31"/>
      <c r="P707" s="31"/>
    </row>
    <row r="708" spans="1:17" ht="15" customHeight="1" x14ac:dyDescent="0.3">
      <c r="A708" s="38">
        <v>104</v>
      </c>
      <c r="B708" s="50" t="s">
        <v>299</v>
      </c>
      <c r="C708" s="16" t="s">
        <v>300</v>
      </c>
      <c r="D708" s="2">
        <v>157912</v>
      </c>
      <c r="E708" s="2">
        <v>2.95</v>
      </c>
      <c r="F708" s="2">
        <v>61.35</v>
      </c>
      <c r="K708" s="31"/>
      <c r="L708" s="31"/>
      <c r="M708" s="31"/>
      <c r="N708" s="31"/>
      <c r="O708" s="31"/>
      <c r="P708" s="31"/>
    </row>
    <row r="709" spans="1:17" ht="15" customHeight="1" x14ac:dyDescent="0.3">
      <c r="A709" s="38">
        <v>105</v>
      </c>
      <c r="B709" s="50" t="s">
        <v>301</v>
      </c>
      <c r="C709" s="16" t="s">
        <v>302</v>
      </c>
      <c r="D709" s="2">
        <v>379</v>
      </c>
      <c r="E709" s="2">
        <v>0.01</v>
      </c>
      <c r="F709" s="2">
        <v>0.15</v>
      </c>
      <c r="K709" s="28"/>
      <c r="L709" s="28"/>
      <c r="M709" s="28"/>
      <c r="N709" s="28"/>
      <c r="O709" s="28"/>
      <c r="P709" s="28"/>
      <c r="Q709" s="28"/>
    </row>
    <row r="710" spans="1:17" ht="15" customHeight="1" x14ac:dyDescent="0.3">
      <c r="A710" s="38">
        <v>106</v>
      </c>
      <c r="B710" s="50" t="s">
        <v>303</v>
      </c>
      <c r="C710" s="16" t="s">
        <v>304</v>
      </c>
      <c r="D710" s="2">
        <v>158</v>
      </c>
      <c r="E710" s="2">
        <v>0</v>
      </c>
      <c r="F710" s="2">
        <v>0.06</v>
      </c>
      <c r="K710" s="28"/>
      <c r="L710" s="28"/>
      <c r="M710" s="28"/>
    </row>
    <row r="711" spans="1:17" ht="15" customHeight="1" x14ac:dyDescent="0.3">
      <c r="A711" s="38">
        <v>107</v>
      </c>
      <c r="B711" s="50" t="s">
        <v>305</v>
      </c>
      <c r="C711" s="16" t="s">
        <v>306</v>
      </c>
      <c r="D711" s="2">
        <v>6371</v>
      </c>
      <c r="E711" s="2">
        <v>0.12</v>
      </c>
      <c r="F711" s="2">
        <v>2.48</v>
      </c>
      <c r="K711" s="55"/>
    </row>
    <row r="712" spans="1:17" ht="15" customHeight="1" x14ac:dyDescent="0.3">
      <c r="A712" s="38">
        <v>108</v>
      </c>
      <c r="B712" s="50" t="s">
        <v>307</v>
      </c>
      <c r="C712" s="16" t="s">
        <v>308</v>
      </c>
      <c r="D712" s="2">
        <v>35</v>
      </c>
      <c r="E712" s="2">
        <v>0</v>
      </c>
      <c r="F712" s="2">
        <v>0.01</v>
      </c>
      <c r="K712" s="55"/>
    </row>
    <row r="713" spans="1:17" ht="15" customHeight="1" x14ac:dyDescent="0.3">
      <c r="A713" s="38">
        <v>109</v>
      </c>
      <c r="B713" s="50" t="s">
        <v>309</v>
      </c>
      <c r="C713" s="16" t="s">
        <v>310</v>
      </c>
      <c r="D713" s="2">
        <v>9864</v>
      </c>
      <c r="E713" s="2">
        <v>0.18</v>
      </c>
      <c r="F713" s="2">
        <v>3.83</v>
      </c>
      <c r="K713" s="31"/>
      <c r="L713" s="31"/>
      <c r="M713" s="31"/>
      <c r="N713" s="31"/>
      <c r="O713" s="31"/>
      <c r="P713" s="31"/>
    </row>
    <row r="714" spans="1:17" ht="15" customHeight="1" x14ac:dyDescent="0.3">
      <c r="A714" s="38">
        <v>110</v>
      </c>
      <c r="B714" s="50" t="s">
        <v>311</v>
      </c>
      <c r="C714" s="16" t="s">
        <v>312</v>
      </c>
      <c r="D714" s="2">
        <v>389</v>
      </c>
      <c r="E714" s="2">
        <v>0.01</v>
      </c>
      <c r="F714" s="2">
        <v>0.15</v>
      </c>
      <c r="K714" s="31"/>
      <c r="L714" s="31"/>
      <c r="M714" s="31"/>
      <c r="N714" s="31"/>
      <c r="O714" s="31"/>
      <c r="P714" s="31"/>
    </row>
    <row r="715" spans="1:17" ht="15" customHeight="1" x14ac:dyDescent="0.3">
      <c r="A715" s="38">
        <v>111</v>
      </c>
      <c r="B715" s="50" t="s">
        <v>313</v>
      </c>
      <c r="C715" s="16" t="s">
        <v>314</v>
      </c>
      <c r="D715" s="2">
        <v>70838</v>
      </c>
      <c r="E715" s="2">
        <v>1.33</v>
      </c>
      <c r="F715" s="2">
        <v>27.52</v>
      </c>
      <c r="K715" s="31"/>
      <c r="L715" s="31"/>
      <c r="M715" s="31"/>
      <c r="N715" s="31"/>
      <c r="O715" s="31"/>
      <c r="P715" s="31"/>
    </row>
    <row r="716" spans="1:17" ht="15" customHeight="1" x14ac:dyDescent="0.3">
      <c r="A716" s="46" t="s">
        <v>315</v>
      </c>
      <c r="B716" s="45" t="s">
        <v>797</v>
      </c>
      <c r="C716" s="46" t="s">
        <v>316</v>
      </c>
      <c r="D716" s="47">
        <f>SUM(D717:D724)</f>
        <v>228285</v>
      </c>
      <c r="E716" s="47">
        <f>SUM(E717:E724)</f>
        <v>4.26</v>
      </c>
      <c r="F716" s="47">
        <f>SUM(F717:F724)</f>
        <v>88.69</v>
      </c>
      <c r="K716" s="31"/>
      <c r="L716" s="31"/>
      <c r="M716" s="31"/>
      <c r="N716" s="31"/>
      <c r="O716" s="31"/>
      <c r="P716" s="31"/>
    </row>
    <row r="717" spans="1:17" ht="15" customHeight="1" x14ac:dyDescent="0.3">
      <c r="A717" s="38">
        <v>112</v>
      </c>
      <c r="B717" s="50" t="s">
        <v>317</v>
      </c>
      <c r="C717" s="16" t="s">
        <v>318</v>
      </c>
      <c r="D717" s="2">
        <v>12318</v>
      </c>
      <c r="E717" s="2">
        <v>0.23</v>
      </c>
      <c r="F717" s="2">
        <v>4.79</v>
      </c>
      <c r="K717" s="28"/>
      <c r="L717" s="28"/>
      <c r="M717" s="28"/>
      <c r="N717" s="28"/>
      <c r="O717" s="28"/>
      <c r="P717" s="28"/>
      <c r="Q717" s="28"/>
    </row>
    <row r="718" spans="1:17" ht="15" customHeight="1" x14ac:dyDescent="0.3">
      <c r="A718" s="38">
        <v>113</v>
      </c>
      <c r="B718" s="50" t="s">
        <v>319</v>
      </c>
      <c r="C718" s="16" t="s">
        <v>320</v>
      </c>
      <c r="D718" s="2">
        <v>5094</v>
      </c>
      <c r="E718" s="2">
        <v>0.1</v>
      </c>
      <c r="F718" s="2">
        <v>1.98</v>
      </c>
      <c r="K718" s="31"/>
      <c r="L718" s="31"/>
      <c r="M718" s="31"/>
      <c r="N718" s="31"/>
      <c r="O718" s="31"/>
      <c r="P718" s="31"/>
    </row>
    <row r="719" spans="1:17" ht="15" customHeight="1" x14ac:dyDescent="0.3">
      <c r="A719" s="38">
        <v>114</v>
      </c>
      <c r="B719" s="50" t="s">
        <v>321</v>
      </c>
      <c r="C719" s="16" t="s">
        <v>322</v>
      </c>
      <c r="D719" s="2">
        <v>7121</v>
      </c>
      <c r="E719" s="2">
        <v>0.13</v>
      </c>
      <c r="F719" s="2">
        <v>2.77</v>
      </c>
      <c r="K719" s="31"/>
      <c r="L719" s="31"/>
      <c r="M719" s="31"/>
      <c r="N719" s="31"/>
      <c r="O719" s="31"/>
      <c r="P719" s="31"/>
    </row>
    <row r="720" spans="1:17" ht="15" customHeight="1" x14ac:dyDescent="0.3">
      <c r="A720" s="38">
        <v>115</v>
      </c>
      <c r="B720" s="50" t="s">
        <v>323</v>
      </c>
      <c r="C720" s="16" t="s">
        <v>324</v>
      </c>
      <c r="D720" s="2">
        <v>25874</v>
      </c>
      <c r="E720" s="2">
        <v>0.48</v>
      </c>
      <c r="F720" s="2">
        <v>10.050000000000001</v>
      </c>
      <c r="K720" s="31"/>
      <c r="L720" s="31"/>
      <c r="M720" s="31"/>
      <c r="N720" s="31"/>
      <c r="O720" s="31"/>
      <c r="P720" s="31"/>
    </row>
    <row r="721" spans="1:17" ht="15" customHeight="1" x14ac:dyDescent="0.3">
      <c r="A721" s="38">
        <v>116</v>
      </c>
      <c r="B721" s="50" t="s">
        <v>325</v>
      </c>
      <c r="C721" s="16" t="s">
        <v>326</v>
      </c>
      <c r="D721" s="2">
        <v>75342</v>
      </c>
      <c r="E721" s="2">
        <v>1.41</v>
      </c>
      <c r="F721" s="2">
        <v>29.27</v>
      </c>
      <c r="K721" s="31"/>
      <c r="L721" s="31"/>
      <c r="M721" s="31"/>
      <c r="N721" s="31"/>
      <c r="O721" s="31"/>
      <c r="P721" s="31"/>
    </row>
    <row r="722" spans="1:17" ht="15" customHeight="1" x14ac:dyDescent="0.3">
      <c r="A722" s="38">
        <v>117</v>
      </c>
      <c r="B722" s="50" t="s">
        <v>327</v>
      </c>
      <c r="C722" s="16" t="s">
        <v>328</v>
      </c>
      <c r="D722" s="2">
        <v>78104</v>
      </c>
      <c r="E722" s="2">
        <v>1.46</v>
      </c>
      <c r="F722" s="2">
        <v>30.34</v>
      </c>
      <c r="K722" s="31"/>
      <c r="L722" s="31"/>
      <c r="M722" s="31"/>
      <c r="N722" s="31"/>
      <c r="O722" s="31"/>
      <c r="P722" s="31"/>
    </row>
    <row r="723" spans="1:17" ht="15" customHeight="1" x14ac:dyDescent="0.3">
      <c r="A723" s="38">
        <v>118</v>
      </c>
      <c r="B723" s="50" t="s">
        <v>329</v>
      </c>
      <c r="C723" s="16" t="s">
        <v>330</v>
      </c>
      <c r="D723" s="2">
        <v>2367</v>
      </c>
      <c r="E723" s="2">
        <v>0.04</v>
      </c>
      <c r="F723" s="2">
        <v>0.92</v>
      </c>
      <c r="K723" s="31"/>
      <c r="L723" s="31"/>
      <c r="M723" s="31"/>
      <c r="N723" s="31"/>
      <c r="O723" s="31"/>
      <c r="P723" s="31"/>
    </row>
    <row r="724" spans="1:17" ht="15" customHeight="1" x14ac:dyDescent="0.3">
      <c r="A724" s="38">
        <v>119</v>
      </c>
      <c r="B724" s="50" t="s">
        <v>331</v>
      </c>
      <c r="C724" s="16" t="s">
        <v>332</v>
      </c>
      <c r="D724" s="2">
        <v>22065</v>
      </c>
      <c r="E724" s="2">
        <v>0.41</v>
      </c>
      <c r="F724" s="2">
        <v>8.57</v>
      </c>
      <c r="K724" s="31"/>
      <c r="L724" s="31"/>
      <c r="M724" s="31"/>
      <c r="N724" s="31"/>
      <c r="O724" s="31"/>
      <c r="P724" s="31"/>
    </row>
    <row r="725" spans="1:17" ht="15" customHeight="1" x14ac:dyDescent="0.3">
      <c r="A725" s="46" t="s">
        <v>333</v>
      </c>
      <c r="B725" s="45" t="s">
        <v>798</v>
      </c>
      <c r="C725" s="46" t="s">
        <v>334</v>
      </c>
      <c r="D725" s="47">
        <f>SUM(D726:D735)</f>
        <v>138216</v>
      </c>
      <c r="E725" s="47">
        <f>SUM(E726:E735)</f>
        <v>2.6</v>
      </c>
      <c r="F725" s="47">
        <f>SUM(F726:F735)</f>
        <v>53.690000000000012</v>
      </c>
      <c r="K725" s="31"/>
      <c r="L725" s="31"/>
      <c r="M725" s="31"/>
      <c r="N725" s="31"/>
      <c r="O725" s="31"/>
      <c r="P725" s="31"/>
    </row>
    <row r="726" spans="1:17" ht="15" customHeight="1" x14ac:dyDescent="0.3">
      <c r="A726" s="38">
        <v>120</v>
      </c>
      <c r="B726" s="50" t="s">
        <v>335</v>
      </c>
      <c r="C726" s="16" t="s">
        <v>336</v>
      </c>
      <c r="D726" s="2">
        <v>334</v>
      </c>
      <c r="E726" s="2">
        <v>0.01</v>
      </c>
      <c r="F726" s="2">
        <v>0.13</v>
      </c>
      <c r="K726" s="31"/>
      <c r="L726" s="31"/>
      <c r="M726" s="31"/>
      <c r="N726" s="31"/>
      <c r="O726" s="31"/>
      <c r="P726" s="31"/>
    </row>
    <row r="727" spans="1:17" ht="15" customHeight="1" x14ac:dyDescent="0.3">
      <c r="A727" s="38">
        <v>121</v>
      </c>
      <c r="B727" s="50" t="s">
        <v>337</v>
      </c>
      <c r="C727" s="16" t="s">
        <v>338</v>
      </c>
      <c r="D727" s="2">
        <v>9013</v>
      </c>
      <c r="E727" s="2">
        <v>0.17</v>
      </c>
      <c r="F727" s="2">
        <v>3.5</v>
      </c>
      <c r="K727" s="31"/>
      <c r="L727" s="31"/>
      <c r="M727" s="31"/>
      <c r="N727" s="31"/>
      <c r="O727" s="31"/>
      <c r="P727" s="31"/>
    </row>
    <row r="728" spans="1:17" ht="15" customHeight="1" x14ac:dyDescent="0.3">
      <c r="A728" s="38">
        <v>122</v>
      </c>
      <c r="B728" s="50" t="s">
        <v>339</v>
      </c>
      <c r="C728" s="16" t="s">
        <v>340</v>
      </c>
      <c r="D728" s="2">
        <v>3478</v>
      </c>
      <c r="E728" s="2">
        <v>7.0000000000000007E-2</v>
      </c>
      <c r="F728" s="2">
        <v>1.35</v>
      </c>
      <c r="K728" s="31"/>
      <c r="L728" s="31"/>
      <c r="M728" s="31"/>
      <c r="N728" s="31"/>
      <c r="O728" s="31"/>
      <c r="P728" s="31"/>
    </row>
    <row r="729" spans="1:17" ht="15" customHeight="1" x14ac:dyDescent="0.3">
      <c r="A729" s="38">
        <v>123</v>
      </c>
      <c r="B729" s="50" t="s">
        <v>341</v>
      </c>
      <c r="C729" s="16" t="s">
        <v>342</v>
      </c>
      <c r="D729" s="2">
        <v>4305</v>
      </c>
      <c r="E729" s="2">
        <v>0.08</v>
      </c>
      <c r="F729" s="2">
        <v>1.67</v>
      </c>
      <c r="K729" s="28"/>
      <c r="L729" s="28"/>
      <c r="M729" s="28"/>
      <c r="N729" s="28"/>
      <c r="O729" s="28"/>
      <c r="P729" s="28"/>
      <c r="Q729" s="28"/>
    </row>
    <row r="730" spans="1:17" ht="15" customHeight="1" x14ac:dyDescent="0.3">
      <c r="A730" s="38">
        <v>124</v>
      </c>
      <c r="B730" s="50" t="s">
        <v>343</v>
      </c>
      <c r="C730" s="16" t="s">
        <v>344</v>
      </c>
      <c r="D730" s="2">
        <v>21156</v>
      </c>
      <c r="E730" s="2">
        <v>0.4</v>
      </c>
      <c r="F730" s="2">
        <v>8.2200000000000006</v>
      </c>
      <c r="K730" s="28"/>
      <c r="L730" s="28"/>
      <c r="M730" s="28"/>
    </row>
    <row r="731" spans="1:17" ht="15" customHeight="1" x14ac:dyDescent="0.3">
      <c r="A731" s="38">
        <v>125</v>
      </c>
      <c r="B731" s="50" t="s">
        <v>345</v>
      </c>
      <c r="C731" s="16" t="s">
        <v>346</v>
      </c>
      <c r="D731" s="2">
        <v>46333</v>
      </c>
      <c r="E731" s="2">
        <v>0.87</v>
      </c>
      <c r="F731" s="2">
        <v>18</v>
      </c>
      <c r="K731" s="55"/>
    </row>
    <row r="732" spans="1:17" ht="15" customHeight="1" x14ac:dyDescent="0.3">
      <c r="A732" s="38">
        <v>126</v>
      </c>
      <c r="B732" s="50" t="s">
        <v>347</v>
      </c>
      <c r="C732" s="16" t="s">
        <v>348</v>
      </c>
      <c r="D732" s="2">
        <v>3225</v>
      </c>
      <c r="E732" s="2">
        <v>0.06</v>
      </c>
      <c r="F732" s="2">
        <v>1.25</v>
      </c>
      <c r="K732" s="28"/>
      <c r="L732" s="28"/>
      <c r="M732" s="28"/>
      <c r="N732" s="28"/>
      <c r="O732" s="28"/>
      <c r="P732" s="28"/>
      <c r="Q732" s="28"/>
    </row>
    <row r="733" spans="1:17" ht="15" customHeight="1" x14ac:dyDescent="0.3">
      <c r="A733" s="38">
        <v>127</v>
      </c>
      <c r="B733" s="50" t="s">
        <v>349</v>
      </c>
      <c r="C733" s="16" t="s">
        <v>350</v>
      </c>
      <c r="D733" s="2">
        <v>16627</v>
      </c>
      <c r="E733" s="2">
        <v>0.31</v>
      </c>
      <c r="F733" s="2">
        <v>6.46</v>
      </c>
      <c r="K733" s="55"/>
    </row>
    <row r="734" spans="1:17" ht="15" customHeight="1" x14ac:dyDescent="0.3">
      <c r="A734" s="38">
        <v>128</v>
      </c>
      <c r="B734" s="50" t="s">
        <v>351</v>
      </c>
      <c r="C734" s="16" t="s">
        <v>352</v>
      </c>
      <c r="D734" s="2">
        <v>8068</v>
      </c>
      <c r="E734" s="2">
        <v>0.15</v>
      </c>
      <c r="F734" s="2">
        <v>3.13</v>
      </c>
      <c r="K734" s="31"/>
      <c r="L734" s="31"/>
      <c r="M734" s="31"/>
      <c r="N734" s="31"/>
      <c r="O734" s="31"/>
      <c r="P734" s="31"/>
    </row>
    <row r="735" spans="1:17" ht="15" customHeight="1" x14ac:dyDescent="0.3">
      <c r="A735" s="38">
        <v>129</v>
      </c>
      <c r="B735" s="50" t="s">
        <v>353</v>
      </c>
      <c r="C735" s="53" t="s">
        <v>354</v>
      </c>
      <c r="D735" s="2">
        <v>25677</v>
      </c>
      <c r="E735" s="2">
        <v>0.48</v>
      </c>
      <c r="F735" s="2">
        <v>9.98</v>
      </c>
      <c r="K735" s="31"/>
      <c r="L735" s="31"/>
      <c r="M735" s="31"/>
      <c r="N735" s="31"/>
      <c r="O735" s="31"/>
      <c r="P735" s="31"/>
    </row>
    <row r="736" spans="1:17" ht="15" customHeight="1" x14ac:dyDescent="0.3">
      <c r="A736" s="46" t="s">
        <v>355</v>
      </c>
      <c r="B736" s="45" t="s">
        <v>799</v>
      </c>
      <c r="C736" s="46" t="s">
        <v>356</v>
      </c>
      <c r="D736" s="47">
        <f>SUM(D737:D746)</f>
        <v>150074</v>
      </c>
      <c r="E736" s="47">
        <f>SUM(E737:E746)</f>
        <v>2.8099999999999996</v>
      </c>
      <c r="F736" s="47">
        <f>SUM(F737:F746)</f>
        <v>58.31</v>
      </c>
      <c r="K736" s="31"/>
      <c r="L736" s="31"/>
      <c r="M736" s="31"/>
      <c r="N736" s="31"/>
      <c r="O736" s="31"/>
      <c r="P736" s="31"/>
    </row>
    <row r="737" spans="1:17" ht="15" customHeight="1" x14ac:dyDescent="0.3">
      <c r="A737" s="38">
        <v>130</v>
      </c>
      <c r="B737" s="50" t="s">
        <v>357</v>
      </c>
      <c r="C737" s="16" t="s">
        <v>358</v>
      </c>
      <c r="D737" s="2">
        <v>5296</v>
      </c>
      <c r="E737" s="2">
        <v>0.1</v>
      </c>
      <c r="F737" s="2">
        <v>2.06</v>
      </c>
      <c r="K737" s="31"/>
      <c r="L737" s="31"/>
      <c r="M737" s="31"/>
      <c r="N737" s="31"/>
      <c r="O737" s="31"/>
      <c r="P737" s="31"/>
    </row>
    <row r="738" spans="1:17" ht="15" customHeight="1" x14ac:dyDescent="0.3">
      <c r="A738" s="38">
        <v>131</v>
      </c>
      <c r="B738" s="50" t="s">
        <v>359</v>
      </c>
      <c r="C738" s="16" t="s">
        <v>360</v>
      </c>
      <c r="D738" s="2">
        <v>28607</v>
      </c>
      <c r="E738" s="2">
        <v>0.54</v>
      </c>
      <c r="F738" s="2">
        <v>11.11</v>
      </c>
      <c r="K738" s="31"/>
      <c r="L738" s="31"/>
      <c r="M738" s="31"/>
      <c r="N738" s="31"/>
      <c r="O738" s="31"/>
      <c r="P738" s="31"/>
    </row>
    <row r="739" spans="1:17" ht="15" customHeight="1" x14ac:dyDescent="0.3">
      <c r="A739" s="38">
        <v>132</v>
      </c>
      <c r="B739" s="50" t="s">
        <v>361</v>
      </c>
      <c r="C739" s="16" t="s">
        <v>362</v>
      </c>
      <c r="D739" s="2">
        <v>2524</v>
      </c>
      <c r="E739" s="2">
        <v>0.05</v>
      </c>
      <c r="F739" s="2">
        <v>0.98</v>
      </c>
      <c r="K739" s="31"/>
      <c r="L739" s="31"/>
      <c r="M739" s="31"/>
      <c r="N739" s="31"/>
      <c r="O739" s="31"/>
      <c r="P739" s="31"/>
    </row>
    <row r="740" spans="1:17" ht="15" customHeight="1" x14ac:dyDescent="0.3">
      <c r="A740" s="38">
        <v>133</v>
      </c>
      <c r="B740" s="50" t="s">
        <v>363</v>
      </c>
      <c r="C740" s="16" t="s">
        <v>364</v>
      </c>
      <c r="D740" s="2">
        <v>28828</v>
      </c>
      <c r="E740" s="2">
        <v>0.54</v>
      </c>
      <c r="F740" s="2">
        <v>11.2</v>
      </c>
      <c r="K740" s="31"/>
      <c r="L740" s="31"/>
      <c r="M740" s="31"/>
      <c r="N740" s="31"/>
      <c r="O740" s="31"/>
      <c r="P740" s="31"/>
    </row>
    <row r="741" spans="1:17" ht="15" customHeight="1" x14ac:dyDescent="0.3">
      <c r="A741" s="38">
        <v>134</v>
      </c>
      <c r="B741" s="50" t="s">
        <v>365</v>
      </c>
      <c r="C741" s="16" t="s">
        <v>366</v>
      </c>
      <c r="D741" s="2">
        <v>1474</v>
      </c>
      <c r="E741" s="2">
        <v>0.03</v>
      </c>
      <c r="F741" s="2">
        <v>0.56999999999999995</v>
      </c>
      <c r="K741" s="31"/>
      <c r="L741" s="31"/>
      <c r="M741" s="31"/>
      <c r="N741" s="31"/>
      <c r="O741" s="31"/>
      <c r="P741" s="31"/>
    </row>
    <row r="742" spans="1:17" ht="15" customHeight="1" x14ac:dyDescent="0.3">
      <c r="A742" s="38">
        <v>135</v>
      </c>
      <c r="B742" s="50" t="s">
        <v>367</v>
      </c>
      <c r="C742" s="16" t="s">
        <v>368</v>
      </c>
      <c r="D742" s="2">
        <v>26781</v>
      </c>
      <c r="E742" s="2">
        <v>0.5</v>
      </c>
      <c r="F742" s="2">
        <v>10.4</v>
      </c>
      <c r="K742" s="31"/>
      <c r="L742" s="31"/>
      <c r="M742" s="31"/>
      <c r="N742" s="31"/>
      <c r="O742" s="31"/>
      <c r="P742" s="31"/>
    </row>
    <row r="743" spans="1:17" ht="15" customHeight="1" x14ac:dyDescent="0.3">
      <c r="A743" s="38">
        <v>136</v>
      </c>
      <c r="B743" s="50" t="s">
        <v>369</v>
      </c>
      <c r="C743" s="16" t="s">
        <v>370</v>
      </c>
      <c r="D743" s="2">
        <v>657</v>
      </c>
      <c r="E743" s="2">
        <v>0.01</v>
      </c>
      <c r="F743" s="2">
        <v>0.26</v>
      </c>
      <c r="K743" s="31"/>
      <c r="L743" s="31"/>
      <c r="M743" s="31"/>
      <c r="N743" s="31"/>
      <c r="O743" s="31"/>
      <c r="P743" s="31"/>
    </row>
    <row r="744" spans="1:17" ht="15" customHeight="1" x14ac:dyDescent="0.3">
      <c r="A744" s="38">
        <v>137</v>
      </c>
      <c r="B744" s="50" t="s">
        <v>371</v>
      </c>
      <c r="C744" s="16" t="s">
        <v>372</v>
      </c>
      <c r="D744" s="2">
        <v>17465</v>
      </c>
      <c r="E744" s="2">
        <v>0.33</v>
      </c>
      <c r="F744" s="2">
        <v>6.79</v>
      </c>
      <c r="K744" s="28"/>
      <c r="L744" s="28"/>
      <c r="M744" s="28"/>
      <c r="N744" s="28"/>
      <c r="O744" s="28"/>
      <c r="P744" s="28"/>
      <c r="Q744" s="28"/>
    </row>
    <row r="745" spans="1:17" ht="15" customHeight="1" x14ac:dyDescent="0.3">
      <c r="A745" s="38">
        <v>138</v>
      </c>
      <c r="B745" s="50" t="s">
        <v>373</v>
      </c>
      <c r="C745" s="16" t="s">
        <v>374</v>
      </c>
      <c r="D745" s="2">
        <v>796</v>
      </c>
      <c r="E745" s="2">
        <v>0.01</v>
      </c>
      <c r="F745" s="2">
        <v>0.31</v>
      </c>
      <c r="K745" s="55"/>
    </row>
    <row r="746" spans="1:17" ht="15" customHeight="1" x14ac:dyDescent="0.3">
      <c r="A746" s="38">
        <v>139</v>
      </c>
      <c r="B746" s="50" t="s">
        <v>375</v>
      </c>
      <c r="C746" s="53" t="s">
        <v>376</v>
      </c>
      <c r="D746" s="2">
        <v>37646</v>
      </c>
      <c r="E746" s="2">
        <v>0.7</v>
      </c>
      <c r="F746" s="2">
        <v>14.63</v>
      </c>
      <c r="K746" s="31"/>
      <c r="L746" s="31"/>
      <c r="M746" s="31"/>
      <c r="N746" s="31"/>
      <c r="O746" s="31"/>
      <c r="P746" s="31"/>
    </row>
    <row r="747" spans="1:17" ht="15" customHeight="1" x14ac:dyDescent="0.3">
      <c r="A747" s="46" t="s">
        <v>377</v>
      </c>
      <c r="B747" s="45" t="s">
        <v>800</v>
      </c>
      <c r="C747" s="46" t="s">
        <v>378</v>
      </c>
      <c r="D747" s="47">
        <f>SUM(D748:D750)</f>
        <v>90384</v>
      </c>
      <c r="E747" s="47">
        <f>SUM(E748:E750)</f>
        <v>1.69</v>
      </c>
      <c r="F747" s="47">
        <f>SUM(F748:F750)</f>
        <v>35.11</v>
      </c>
      <c r="K747" s="31"/>
      <c r="L747" s="31"/>
      <c r="M747" s="31"/>
      <c r="N747" s="31"/>
      <c r="O747" s="31"/>
      <c r="P747" s="31"/>
    </row>
    <row r="748" spans="1:17" ht="15" customHeight="1" x14ac:dyDescent="0.3">
      <c r="A748" s="38">
        <v>140</v>
      </c>
      <c r="B748" s="50" t="s">
        <v>379</v>
      </c>
      <c r="C748" s="16" t="s">
        <v>380</v>
      </c>
      <c r="D748" s="2">
        <v>22059</v>
      </c>
      <c r="E748" s="2">
        <v>0.41</v>
      </c>
      <c r="F748" s="2">
        <v>8.57</v>
      </c>
      <c r="K748" s="31"/>
      <c r="L748" s="31"/>
      <c r="M748" s="31"/>
      <c r="N748" s="31"/>
      <c r="O748" s="31"/>
      <c r="P748" s="31"/>
    </row>
    <row r="749" spans="1:17" ht="15" customHeight="1" x14ac:dyDescent="0.3">
      <c r="A749" s="38">
        <v>141</v>
      </c>
      <c r="B749" s="50" t="s">
        <v>381</v>
      </c>
      <c r="C749" s="16" t="s">
        <v>382</v>
      </c>
      <c r="D749" s="2">
        <v>14834</v>
      </c>
      <c r="E749" s="2">
        <v>0.28000000000000003</v>
      </c>
      <c r="F749" s="2">
        <v>5.76</v>
      </c>
    </row>
    <row r="750" spans="1:17" ht="15" customHeight="1" x14ac:dyDescent="0.3">
      <c r="A750" s="38">
        <v>142</v>
      </c>
      <c r="B750" s="50" t="s">
        <v>383</v>
      </c>
      <c r="C750" s="16" t="s">
        <v>384</v>
      </c>
      <c r="D750" s="2">
        <v>53491</v>
      </c>
      <c r="E750" s="2">
        <v>1</v>
      </c>
      <c r="F750" s="2">
        <v>20.78</v>
      </c>
      <c r="K750" s="28"/>
      <c r="L750" s="28"/>
      <c r="M750" s="28"/>
      <c r="N750" s="28"/>
      <c r="O750" s="28"/>
      <c r="P750" s="28"/>
      <c r="Q750" s="28"/>
    </row>
    <row r="751" spans="1:17" ht="15" customHeight="1" x14ac:dyDescent="0.3">
      <c r="A751" s="46" t="s">
        <v>385</v>
      </c>
      <c r="B751" s="45" t="s">
        <v>801</v>
      </c>
      <c r="C751" s="46" t="s">
        <v>386</v>
      </c>
      <c r="D751" s="47">
        <f>SUM(D752:D773)</f>
        <v>827818</v>
      </c>
      <c r="E751" s="47">
        <f>SUM(E752:E773)</f>
        <v>15.469999999999997</v>
      </c>
      <c r="F751" s="47">
        <f>SUM(F752:F773)</f>
        <v>321.59000000000003</v>
      </c>
      <c r="K751" s="55"/>
    </row>
    <row r="752" spans="1:17" ht="15" customHeight="1" x14ac:dyDescent="0.3">
      <c r="A752" s="38">
        <v>143</v>
      </c>
      <c r="B752" s="50" t="s">
        <v>387</v>
      </c>
      <c r="C752" s="16" t="s">
        <v>388</v>
      </c>
      <c r="D752" s="2">
        <v>205</v>
      </c>
      <c r="E752" s="2">
        <v>0</v>
      </c>
      <c r="F752" s="2">
        <v>0.08</v>
      </c>
      <c r="K752" s="31"/>
      <c r="L752" s="31"/>
      <c r="M752" s="31"/>
      <c r="N752" s="31"/>
      <c r="O752" s="31"/>
      <c r="P752" s="31"/>
    </row>
    <row r="753" spans="1:16" ht="15" customHeight="1" x14ac:dyDescent="0.3">
      <c r="A753" s="38">
        <v>144</v>
      </c>
      <c r="B753" s="50" t="s">
        <v>389</v>
      </c>
      <c r="C753" s="16" t="s">
        <v>390</v>
      </c>
      <c r="D753" s="2">
        <v>1640</v>
      </c>
      <c r="E753" s="2">
        <v>0.03</v>
      </c>
      <c r="F753" s="2">
        <v>0.64</v>
      </c>
      <c r="K753" s="31"/>
      <c r="L753" s="31"/>
      <c r="M753" s="31"/>
      <c r="N753" s="31"/>
      <c r="O753" s="31"/>
      <c r="P753" s="31"/>
    </row>
    <row r="754" spans="1:16" ht="15" customHeight="1" x14ac:dyDescent="0.3">
      <c r="A754" s="38">
        <v>145</v>
      </c>
      <c r="B754" s="50" t="s">
        <v>391</v>
      </c>
      <c r="C754" s="16" t="s">
        <v>392</v>
      </c>
      <c r="D754" s="2">
        <v>504713</v>
      </c>
      <c r="E754" s="2">
        <v>9.44</v>
      </c>
      <c r="F754" s="2">
        <v>196.08</v>
      </c>
      <c r="K754" s="31"/>
      <c r="L754" s="31"/>
      <c r="M754" s="31"/>
      <c r="N754" s="31"/>
      <c r="O754" s="31"/>
      <c r="P754" s="31"/>
    </row>
    <row r="755" spans="1:16" ht="15" customHeight="1" x14ac:dyDescent="0.3">
      <c r="A755" s="38">
        <v>146</v>
      </c>
      <c r="B755" s="50" t="s">
        <v>393</v>
      </c>
      <c r="C755" s="16" t="s">
        <v>394</v>
      </c>
      <c r="D755" s="2">
        <v>3659</v>
      </c>
      <c r="E755" s="2">
        <v>7.0000000000000007E-2</v>
      </c>
      <c r="F755" s="2">
        <v>1.42</v>
      </c>
      <c r="K755" s="31"/>
      <c r="L755" s="31"/>
      <c r="M755" s="31"/>
      <c r="N755" s="31"/>
      <c r="O755" s="31"/>
      <c r="P755" s="31"/>
    </row>
    <row r="756" spans="1:16" ht="15" customHeight="1" x14ac:dyDescent="0.3">
      <c r="A756" s="38">
        <v>147</v>
      </c>
      <c r="B756" s="50" t="s">
        <v>395</v>
      </c>
      <c r="C756" s="16" t="s">
        <v>396</v>
      </c>
      <c r="D756" s="2">
        <v>22325</v>
      </c>
      <c r="E756" s="2">
        <v>0.42</v>
      </c>
      <c r="F756" s="2">
        <v>8.67</v>
      </c>
      <c r="K756" s="31"/>
      <c r="L756" s="31"/>
      <c r="M756" s="31"/>
      <c r="N756" s="31"/>
      <c r="O756" s="31"/>
      <c r="P756" s="31"/>
    </row>
    <row r="757" spans="1:16" ht="15" customHeight="1" x14ac:dyDescent="0.3">
      <c r="A757" s="38">
        <v>148</v>
      </c>
      <c r="B757" s="50" t="s">
        <v>397</v>
      </c>
      <c r="C757" s="16" t="s">
        <v>398</v>
      </c>
      <c r="D757" s="2">
        <v>60500</v>
      </c>
      <c r="E757" s="2">
        <v>1.1299999999999999</v>
      </c>
      <c r="F757" s="2">
        <v>23.5</v>
      </c>
      <c r="K757" s="31"/>
      <c r="L757" s="31"/>
      <c r="M757" s="31"/>
      <c r="N757" s="31"/>
      <c r="O757" s="31"/>
      <c r="P757" s="31"/>
    </row>
    <row r="758" spans="1:16" ht="15" customHeight="1" x14ac:dyDescent="0.3">
      <c r="A758" s="38">
        <v>149</v>
      </c>
      <c r="B758" s="50" t="s">
        <v>399</v>
      </c>
      <c r="C758" s="16" t="s">
        <v>400</v>
      </c>
      <c r="D758" s="2">
        <v>2323</v>
      </c>
      <c r="E758" s="2">
        <v>0.04</v>
      </c>
      <c r="F758" s="2">
        <v>0.9</v>
      </c>
      <c r="K758" s="31"/>
      <c r="L758" s="31"/>
      <c r="M758" s="31"/>
      <c r="N758" s="31"/>
      <c r="O758" s="31"/>
      <c r="P758" s="31"/>
    </row>
    <row r="759" spans="1:16" ht="15" customHeight="1" x14ac:dyDescent="0.3">
      <c r="A759" s="38">
        <v>150</v>
      </c>
      <c r="B759" s="50" t="s">
        <v>401</v>
      </c>
      <c r="C759" s="16" t="s">
        <v>402</v>
      </c>
      <c r="D759" s="2">
        <v>61219</v>
      </c>
      <c r="E759" s="2">
        <v>1.1499999999999999</v>
      </c>
      <c r="F759" s="2">
        <v>23.78</v>
      </c>
      <c r="K759" s="31"/>
      <c r="L759" s="31"/>
      <c r="M759" s="31"/>
      <c r="N759" s="31"/>
      <c r="O759" s="31"/>
      <c r="P759" s="31"/>
    </row>
    <row r="760" spans="1:16" ht="15" customHeight="1" x14ac:dyDescent="0.3">
      <c r="A760" s="38">
        <v>151</v>
      </c>
      <c r="B760" s="50" t="s">
        <v>403</v>
      </c>
      <c r="C760" s="16" t="s">
        <v>404</v>
      </c>
      <c r="D760" s="2">
        <v>14929</v>
      </c>
      <c r="E760" s="2">
        <v>0.28000000000000003</v>
      </c>
      <c r="F760" s="2">
        <v>5.8</v>
      </c>
      <c r="K760" s="31"/>
      <c r="L760" s="31"/>
      <c r="M760" s="31"/>
      <c r="N760" s="31"/>
      <c r="O760" s="31"/>
      <c r="P760" s="31"/>
    </row>
    <row r="761" spans="1:16" ht="15" customHeight="1" x14ac:dyDescent="0.3">
      <c r="A761" s="38">
        <v>152</v>
      </c>
      <c r="B761" s="50" t="s">
        <v>405</v>
      </c>
      <c r="C761" s="16" t="s">
        <v>406</v>
      </c>
      <c r="D761" s="2">
        <v>33294</v>
      </c>
      <c r="E761" s="2">
        <v>0.62</v>
      </c>
      <c r="F761" s="2">
        <v>12.93</v>
      </c>
      <c r="K761" s="31"/>
      <c r="L761" s="31"/>
      <c r="M761" s="31"/>
      <c r="N761" s="31"/>
      <c r="O761" s="31"/>
      <c r="P761" s="31"/>
    </row>
    <row r="762" spans="1:16" ht="15" customHeight="1" x14ac:dyDescent="0.3">
      <c r="A762" s="38">
        <v>153</v>
      </c>
      <c r="B762" s="50" t="s">
        <v>407</v>
      </c>
      <c r="C762" s="16" t="s">
        <v>408</v>
      </c>
      <c r="D762" s="2">
        <v>1320</v>
      </c>
      <c r="E762" s="2">
        <v>0.02</v>
      </c>
      <c r="F762" s="2">
        <v>0.51</v>
      </c>
      <c r="K762" s="31"/>
      <c r="L762" s="31"/>
      <c r="M762" s="31"/>
      <c r="N762" s="31"/>
      <c r="O762" s="31"/>
      <c r="P762" s="31"/>
    </row>
    <row r="763" spans="1:16" ht="15" customHeight="1" x14ac:dyDescent="0.3">
      <c r="A763" s="38">
        <v>154</v>
      </c>
      <c r="B763" s="50" t="s">
        <v>409</v>
      </c>
      <c r="C763" s="16" t="s">
        <v>410</v>
      </c>
      <c r="D763" s="2">
        <v>13213</v>
      </c>
      <c r="E763" s="2">
        <v>0.25</v>
      </c>
      <c r="F763" s="2">
        <v>5.13</v>
      </c>
      <c r="K763" s="31"/>
      <c r="L763" s="31"/>
      <c r="M763" s="31"/>
      <c r="N763" s="31"/>
      <c r="O763" s="31"/>
      <c r="P763" s="31"/>
    </row>
    <row r="764" spans="1:16" ht="15" customHeight="1" x14ac:dyDescent="0.3">
      <c r="A764" s="38">
        <v>155</v>
      </c>
      <c r="B764" s="50" t="s">
        <v>411</v>
      </c>
      <c r="C764" s="16" t="s">
        <v>412</v>
      </c>
      <c r="D764" s="2">
        <v>459</v>
      </c>
      <c r="E764" s="2">
        <v>0.01</v>
      </c>
      <c r="F764" s="2">
        <v>0.18</v>
      </c>
      <c r="K764" s="31"/>
      <c r="L764" s="31"/>
      <c r="M764" s="31"/>
      <c r="N764" s="31"/>
      <c r="O764" s="31"/>
      <c r="P764" s="31"/>
    </row>
    <row r="765" spans="1:16" ht="15" customHeight="1" x14ac:dyDescent="0.3">
      <c r="A765" s="38">
        <v>156</v>
      </c>
      <c r="B765" s="50" t="s">
        <v>413</v>
      </c>
      <c r="C765" s="16" t="s">
        <v>414</v>
      </c>
      <c r="D765" s="2">
        <v>18566</v>
      </c>
      <c r="E765" s="2">
        <v>0.35</v>
      </c>
      <c r="F765" s="2">
        <v>7.21</v>
      </c>
      <c r="K765" s="31"/>
      <c r="L765" s="31"/>
      <c r="M765" s="31"/>
      <c r="N765" s="31"/>
      <c r="O765" s="31"/>
      <c r="P765" s="31"/>
    </row>
    <row r="766" spans="1:16" ht="15" customHeight="1" x14ac:dyDescent="0.3">
      <c r="A766" s="38">
        <v>157</v>
      </c>
      <c r="B766" s="50" t="s">
        <v>415</v>
      </c>
      <c r="C766" s="16" t="s">
        <v>416</v>
      </c>
      <c r="D766" s="2">
        <v>6968</v>
      </c>
      <c r="E766" s="2">
        <v>0.13</v>
      </c>
      <c r="F766" s="2">
        <v>2.71</v>
      </c>
      <c r="K766" s="31"/>
      <c r="L766" s="31"/>
      <c r="M766" s="31"/>
      <c r="N766" s="31"/>
      <c r="O766" s="31"/>
      <c r="P766" s="31"/>
    </row>
    <row r="767" spans="1:16" ht="15" customHeight="1" x14ac:dyDescent="0.3">
      <c r="A767" s="38">
        <v>158</v>
      </c>
      <c r="B767" s="50" t="s">
        <v>417</v>
      </c>
      <c r="C767" s="16" t="s">
        <v>418</v>
      </c>
      <c r="D767" s="2">
        <v>1212</v>
      </c>
      <c r="E767" s="2">
        <v>0.02</v>
      </c>
      <c r="F767" s="2">
        <v>0.47</v>
      </c>
      <c r="K767" s="31"/>
      <c r="L767" s="31"/>
      <c r="M767" s="31"/>
      <c r="N767" s="31"/>
      <c r="O767" s="31"/>
      <c r="P767" s="31"/>
    </row>
    <row r="768" spans="1:16" ht="15" customHeight="1" x14ac:dyDescent="0.3">
      <c r="A768" s="38">
        <v>159</v>
      </c>
      <c r="B768" s="50" t="s">
        <v>419</v>
      </c>
      <c r="C768" s="16" t="s">
        <v>420</v>
      </c>
      <c r="D768" s="2">
        <v>736</v>
      </c>
      <c r="E768" s="2">
        <v>0.01</v>
      </c>
      <c r="F768" s="2">
        <v>0.28999999999999998</v>
      </c>
      <c r="K768" s="31"/>
      <c r="L768" s="31"/>
      <c r="M768" s="31"/>
      <c r="N768" s="31"/>
      <c r="O768" s="31"/>
      <c r="P768" s="31"/>
    </row>
    <row r="769" spans="1:17" ht="15" customHeight="1" x14ac:dyDescent="0.3">
      <c r="A769" s="38">
        <v>160</v>
      </c>
      <c r="B769" s="50" t="s">
        <v>421</v>
      </c>
      <c r="C769" s="16" t="s">
        <v>422</v>
      </c>
      <c r="D769" s="2">
        <v>5400</v>
      </c>
      <c r="E769" s="2">
        <v>0.1</v>
      </c>
      <c r="F769" s="2">
        <v>2.1</v>
      </c>
      <c r="K769" s="31"/>
      <c r="L769" s="31"/>
      <c r="M769" s="31"/>
      <c r="N769" s="31"/>
      <c r="O769" s="31"/>
      <c r="P769" s="31"/>
    </row>
    <row r="770" spans="1:17" ht="15" customHeight="1" x14ac:dyDescent="0.3">
      <c r="A770" s="38">
        <v>161</v>
      </c>
      <c r="B770" s="50" t="s">
        <v>423</v>
      </c>
      <c r="C770" s="16" t="s">
        <v>424</v>
      </c>
      <c r="D770" s="2">
        <v>18862</v>
      </c>
      <c r="E770" s="2">
        <v>0.35</v>
      </c>
      <c r="F770" s="2">
        <v>7.33</v>
      </c>
      <c r="K770" s="31"/>
      <c r="L770" s="31"/>
      <c r="M770" s="31"/>
      <c r="N770" s="31"/>
      <c r="O770" s="31"/>
      <c r="P770" s="31"/>
    </row>
    <row r="771" spans="1:17" ht="15" customHeight="1" x14ac:dyDescent="0.3">
      <c r="A771" s="38">
        <v>162</v>
      </c>
      <c r="B771" s="50" t="s">
        <v>425</v>
      </c>
      <c r="C771" s="16" t="s">
        <v>426</v>
      </c>
      <c r="D771" s="2">
        <v>23134</v>
      </c>
      <c r="E771" s="2">
        <v>0.43</v>
      </c>
      <c r="F771" s="2">
        <v>8.99</v>
      </c>
      <c r="K771" s="31"/>
      <c r="L771" s="31"/>
      <c r="M771" s="31"/>
      <c r="N771" s="31"/>
      <c r="O771" s="31"/>
      <c r="P771" s="31"/>
    </row>
    <row r="772" spans="1:17" ht="15" customHeight="1" x14ac:dyDescent="0.3">
      <c r="A772" s="38">
        <v>163</v>
      </c>
      <c r="B772" s="50" t="s">
        <v>427</v>
      </c>
      <c r="C772" s="16" t="s">
        <v>428</v>
      </c>
      <c r="D772" s="2">
        <v>12924</v>
      </c>
      <c r="E772" s="2">
        <v>0.24</v>
      </c>
      <c r="F772" s="2">
        <v>5.0199999999999996</v>
      </c>
      <c r="K772" s="28"/>
      <c r="L772" s="28"/>
      <c r="M772" s="28"/>
      <c r="N772" s="28"/>
      <c r="O772" s="28"/>
      <c r="P772" s="28"/>
      <c r="Q772" s="28"/>
    </row>
    <row r="773" spans="1:17" ht="15" customHeight="1" x14ac:dyDescent="0.3">
      <c r="A773" s="38">
        <v>164</v>
      </c>
      <c r="B773" s="50" t="s">
        <v>429</v>
      </c>
      <c r="C773" s="16" t="s">
        <v>430</v>
      </c>
      <c r="D773" s="2">
        <v>20217</v>
      </c>
      <c r="E773" s="2">
        <v>0.38</v>
      </c>
      <c r="F773" s="2">
        <v>7.85</v>
      </c>
      <c r="K773" s="55"/>
    </row>
    <row r="774" spans="1:17" ht="15" customHeight="1" x14ac:dyDescent="0.3">
      <c r="A774" s="46" t="s">
        <v>431</v>
      </c>
      <c r="B774" s="45" t="s">
        <v>432</v>
      </c>
      <c r="C774" s="46" t="s">
        <v>433</v>
      </c>
      <c r="D774" s="47">
        <f>SUM(D775:D789)</f>
        <v>775696</v>
      </c>
      <c r="E774" s="47">
        <f>SUM(E775:E789)</f>
        <v>14.509999999999998</v>
      </c>
      <c r="F774" s="47">
        <f>SUM(F775:F789)</f>
        <v>301.34999999999997</v>
      </c>
      <c r="K774" s="31"/>
      <c r="L774" s="31"/>
      <c r="M774" s="31"/>
      <c r="N774" s="31"/>
      <c r="O774" s="31"/>
      <c r="P774" s="31"/>
    </row>
    <row r="775" spans="1:17" ht="15" customHeight="1" x14ac:dyDescent="0.3">
      <c r="A775" s="38">
        <v>165</v>
      </c>
      <c r="B775" s="50" t="s">
        <v>434</v>
      </c>
      <c r="C775" s="16" t="s">
        <v>435</v>
      </c>
      <c r="D775" s="2">
        <v>329567</v>
      </c>
      <c r="E775" s="2">
        <v>6.16</v>
      </c>
      <c r="F775" s="2">
        <v>128.03</v>
      </c>
      <c r="K775" s="31"/>
      <c r="L775" s="31"/>
      <c r="M775" s="31"/>
      <c r="N775" s="31"/>
      <c r="O775" s="31"/>
      <c r="P775" s="31"/>
    </row>
    <row r="776" spans="1:17" ht="15" customHeight="1" x14ac:dyDescent="0.3">
      <c r="A776" s="38">
        <v>166</v>
      </c>
      <c r="B776" s="50" t="s">
        <v>436</v>
      </c>
      <c r="C776" s="16" t="s">
        <v>437</v>
      </c>
      <c r="D776" s="2">
        <v>24734</v>
      </c>
      <c r="E776" s="2">
        <v>0.46</v>
      </c>
      <c r="F776" s="2">
        <v>9.61</v>
      </c>
      <c r="K776" s="31"/>
      <c r="L776" s="31"/>
      <c r="M776" s="31"/>
      <c r="N776" s="31"/>
      <c r="O776" s="31"/>
      <c r="P776" s="31"/>
    </row>
    <row r="777" spans="1:17" ht="15" customHeight="1" x14ac:dyDescent="0.3">
      <c r="A777" s="38">
        <v>167</v>
      </c>
      <c r="B777" s="50" t="s">
        <v>438</v>
      </c>
      <c r="C777" s="16" t="s">
        <v>439</v>
      </c>
      <c r="D777" s="2">
        <v>160842</v>
      </c>
      <c r="E777" s="2">
        <v>3.01</v>
      </c>
      <c r="F777" s="2">
        <v>62.49</v>
      </c>
      <c r="K777" s="31"/>
      <c r="L777" s="31"/>
      <c r="M777" s="31"/>
      <c r="N777" s="31"/>
      <c r="O777" s="31"/>
      <c r="P777" s="31"/>
    </row>
    <row r="778" spans="1:17" ht="15" customHeight="1" x14ac:dyDescent="0.3">
      <c r="A778" s="38">
        <v>168</v>
      </c>
      <c r="B778" s="50" t="s">
        <v>440</v>
      </c>
      <c r="C778" s="16" t="s">
        <v>441</v>
      </c>
      <c r="D778" s="2">
        <v>5860</v>
      </c>
      <c r="E778" s="2">
        <v>0.11</v>
      </c>
      <c r="F778" s="2">
        <v>2.2799999999999998</v>
      </c>
      <c r="K778" s="31"/>
      <c r="L778" s="31"/>
      <c r="M778" s="31"/>
      <c r="N778" s="31"/>
      <c r="O778" s="31"/>
      <c r="P778" s="31"/>
    </row>
    <row r="779" spans="1:17" ht="15" customHeight="1" x14ac:dyDescent="0.3">
      <c r="A779" s="38">
        <v>169</v>
      </c>
      <c r="B779" s="50" t="s">
        <v>442</v>
      </c>
      <c r="C779" s="16" t="s">
        <v>443</v>
      </c>
      <c r="D779" s="2">
        <v>16195</v>
      </c>
      <c r="E779" s="2">
        <v>0.3</v>
      </c>
      <c r="F779" s="2">
        <v>6.29</v>
      </c>
      <c r="K779" s="31"/>
      <c r="L779" s="31"/>
      <c r="M779" s="31"/>
      <c r="N779" s="31"/>
      <c r="O779" s="31"/>
      <c r="P779" s="31"/>
    </row>
    <row r="780" spans="1:17" ht="15" customHeight="1" x14ac:dyDescent="0.3">
      <c r="A780" s="38">
        <v>170</v>
      </c>
      <c r="B780" s="50" t="s">
        <v>444</v>
      </c>
      <c r="C780" s="16" t="s">
        <v>445</v>
      </c>
      <c r="D780" s="2">
        <v>70532</v>
      </c>
      <c r="E780" s="2">
        <v>1.32</v>
      </c>
      <c r="F780" s="2">
        <v>27.4</v>
      </c>
    </row>
    <row r="781" spans="1:17" ht="15" customHeight="1" x14ac:dyDescent="0.3">
      <c r="A781" s="38">
        <v>171</v>
      </c>
      <c r="B781" s="50" t="s">
        <v>446</v>
      </c>
      <c r="C781" s="16" t="s">
        <v>447</v>
      </c>
      <c r="D781" s="2">
        <v>5176</v>
      </c>
      <c r="E781" s="2">
        <v>0.1</v>
      </c>
      <c r="F781" s="2">
        <v>2.0099999999999998</v>
      </c>
      <c r="K781" s="19"/>
      <c r="L781" s="19"/>
    </row>
    <row r="782" spans="1:17" ht="15" customHeight="1" x14ac:dyDescent="0.3">
      <c r="A782" s="38">
        <v>172</v>
      </c>
      <c r="B782" s="50" t="s">
        <v>448</v>
      </c>
      <c r="C782" s="16" t="s">
        <v>449</v>
      </c>
      <c r="D782" s="2">
        <v>21724</v>
      </c>
      <c r="E782" s="2">
        <v>0.41</v>
      </c>
      <c r="F782" s="2">
        <v>8.44</v>
      </c>
      <c r="K782" s="31"/>
      <c r="L782" s="31"/>
      <c r="M782" s="31"/>
      <c r="N782" s="31"/>
      <c r="O782" s="31"/>
      <c r="P782" s="31"/>
    </row>
    <row r="783" spans="1:17" ht="15" customHeight="1" x14ac:dyDescent="0.3">
      <c r="A783" s="38">
        <v>173</v>
      </c>
      <c r="B783" s="50" t="s">
        <v>450</v>
      </c>
      <c r="C783" s="16" t="s">
        <v>451</v>
      </c>
      <c r="D783" s="2">
        <v>1402</v>
      </c>
      <c r="E783" s="2">
        <v>0.03</v>
      </c>
      <c r="F783" s="2">
        <v>0.54</v>
      </c>
      <c r="K783" s="31"/>
      <c r="L783" s="31"/>
      <c r="M783" s="31"/>
      <c r="N783" s="31"/>
      <c r="O783" s="31"/>
      <c r="P783" s="31"/>
    </row>
    <row r="784" spans="1:17" ht="15" customHeight="1" x14ac:dyDescent="0.3">
      <c r="A784" s="38">
        <v>174</v>
      </c>
      <c r="B784" s="50" t="s">
        <v>452</v>
      </c>
      <c r="C784" s="16" t="s">
        <v>453</v>
      </c>
      <c r="D784" s="2">
        <v>4779</v>
      </c>
      <c r="E784" s="2">
        <v>0.09</v>
      </c>
      <c r="F784" s="2">
        <v>1.86</v>
      </c>
      <c r="K784" s="31"/>
      <c r="L784" s="31"/>
      <c r="M784" s="31"/>
      <c r="N784" s="31"/>
      <c r="O784" s="31"/>
      <c r="P784" s="31"/>
    </row>
    <row r="785" spans="1:17" ht="15" customHeight="1" x14ac:dyDescent="0.3">
      <c r="A785" s="38">
        <v>175</v>
      </c>
      <c r="B785" s="50" t="s">
        <v>454</v>
      </c>
      <c r="C785" s="16" t="s">
        <v>455</v>
      </c>
      <c r="D785" s="2">
        <v>63943</v>
      </c>
      <c r="E785" s="2">
        <v>1.2</v>
      </c>
      <c r="F785" s="2">
        <v>24.84</v>
      </c>
      <c r="K785" s="31"/>
      <c r="L785" s="31"/>
      <c r="M785" s="31"/>
      <c r="N785" s="31"/>
      <c r="O785" s="31"/>
      <c r="P785" s="31"/>
    </row>
    <row r="786" spans="1:17" ht="15" customHeight="1" x14ac:dyDescent="0.3">
      <c r="A786" s="38">
        <v>176</v>
      </c>
      <c r="B786" s="50" t="s">
        <v>456</v>
      </c>
      <c r="C786" s="16" t="s">
        <v>457</v>
      </c>
      <c r="D786" s="2">
        <v>45256</v>
      </c>
      <c r="E786" s="2">
        <v>0.85</v>
      </c>
      <c r="F786" s="2">
        <v>17.579999999999998</v>
      </c>
      <c r="K786" s="31"/>
      <c r="L786" s="31"/>
      <c r="M786" s="31"/>
      <c r="N786" s="31"/>
      <c r="O786" s="31"/>
      <c r="P786" s="31"/>
    </row>
    <row r="787" spans="1:17" ht="15" customHeight="1" x14ac:dyDescent="0.3">
      <c r="A787" s="38">
        <v>177</v>
      </c>
      <c r="B787" s="50" t="s">
        <v>458</v>
      </c>
      <c r="C787" s="16" t="s">
        <v>459</v>
      </c>
      <c r="D787" s="2">
        <v>772</v>
      </c>
      <c r="E787" s="2">
        <v>0.01</v>
      </c>
      <c r="F787" s="2">
        <v>0.3</v>
      </c>
      <c r="K787" s="31"/>
      <c r="L787" s="31"/>
      <c r="M787" s="31"/>
      <c r="N787" s="31"/>
      <c r="O787" s="31"/>
      <c r="P787" s="31"/>
    </row>
    <row r="788" spans="1:17" ht="15" customHeight="1" x14ac:dyDescent="0.3">
      <c r="A788" s="38">
        <v>178</v>
      </c>
      <c r="B788" s="50" t="s">
        <v>460</v>
      </c>
      <c r="C788" s="16" t="s">
        <v>461</v>
      </c>
      <c r="D788" s="2">
        <v>194</v>
      </c>
      <c r="E788" s="2">
        <v>0</v>
      </c>
      <c r="F788" s="2">
        <v>0.08</v>
      </c>
      <c r="K788" s="31"/>
      <c r="L788" s="31"/>
      <c r="M788" s="31"/>
      <c r="N788" s="31"/>
      <c r="O788" s="31"/>
      <c r="P788" s="31"/>
    </row>
    <row r="789" spans="1:17" ht="15" customHeight="1" x14ac:dyDescent="0.3">
      <c r="A789" s="38">
        <v>179</v>
      </c>
      <c r="B789" s="50" t="s">
        <v>462</v>
      </c>
      <c r="C789" s="16" t="s">
        <v>463</v>
      </c>
      <c r="D789" s="2">
        <v>24720</v>
      </c>
      <c r="E789" s="2">
        <v>0.46</v>
      </c>
      <c r="F789" s="2">
        <v>9.6</v>
      </c>
      <c r="K789" s="31"/>
      <c r="L789" s="31"/>
      <c r="M789" s="31"/>
      <c r="N789" s="31"/>
      <c r="O789" s="31"/>
      <c r="P789" s="31"/>
    </row>
    <row r="790" spans="1:17" ht="15" customHeight="1" x14ac:dyDescent="0.3">
      <c r="A790" s="46" t="s">
        <v>464</v>
      </c>
      <c r="B790" s="45" t="s">
        <v>465</v>
      </c>
      <c r="C790" s="46" t="s">
        <v>466</v>
      </c>
      <c r="D790" s="47">
        <f>SUM(D791:D808)</f>
        <v>251402</v>
      </c>
      <c r="E790" s="47">
        <f>SUM(E791:E808)</f>
        <v>4.6999999999999993</v>
      </c>
      <c r="F790" s="47">
        <f>SUM(F791:F808)</f>
        <v>97.65</v>
      </c>
      <c r="K790" s="31"/>
      <c r="L790" s="31"/>
      <c r="M790" s="31"/>
      <c r="N790" s="31"/>
      <c r="O790" s="31"/>
      <c r="P790" s="31"/>
    </row>
    <row r="791" spans="1:17" ht="15" customHeight="1" x14ac:dyDescent="0.3">
      <c r="A791" s="38">
        <v>180</v>
      </c>
      <c r="B791" s="50" t="s">
        <v>467</v>
      </c>
      <c r="C791" s="16" t="s">
        <v>468</v>
      </c>
      <c r="D791" s="2">
        <v>701</v>
      </c>
      <c r="E791" s="2">
        <v>0.01</v>
      </c>
      <c r="F791" s="2">
        <v>0.27</v>
      </c>
      <c r="K791" s="31"/>
      <c r="L791" s="31"/>
      <c r="M791" s="31"/>
      <c r="N791" s="31"/>
      <c r="O791" s="31"/>
      <c r="P791" s="31"/>
    </row>
    <row r="792" spans="1:17" ht="15" customHeight="1" x14ac:dyDescent="0.3">
      <c r="A792" s="38">
        <v>181</v>
      </c>
      <c r="B792" s="50" t="s">
        <v>469</v>
      </c>
      <c r="C792" s="16" t="s">
        <v>470</v>
      </c>
      <c r="D792" s="2">
        <v>10424</v>
      </c>
      <c r="E792" s="2">
        <v>0.19</v>
      </c>
      <c r="F792" s="2">
        <v>4.05</v>
      </c>
      <c r="K792" s="31"/>
      <c r="L792" s="31"/>
      <c r="M792" s="31"/>
      <c r="N792" s="31"/>
      <c r="O792" s="31"/>
      <c r="P792" s="31"/>
    </row>
    <row r="793" spans="1:17" ht="15" customHeight="1" x14ac:dyDescent="0.3">
      <c r="A793" s="38">
        <v>182</v>
      </c>
      <c r="B793" s="50" t="s">
        <v>471</v>
      </c>
      <c r="C793" s="16" t="s">
        <v>472</v>
      </c>
      <c r="D793" s="2">
        <v>4301</v>
      </c>
      <c r="E793" s="2">
        <v>0.08</v>
      </c>
      <c r="F793" s="2">
        <v>1.67</v>
      </c>
      <c r="K793" s="31"/>
      <c r="L793" s="31"/>
      <c r="M793" s="31"/>
      <c r="N793" s="31"/>
      <c r="O793" s="31"/>
      <c r="P793" s="31"/>
    </row>
    <row r="794" spans="1:17" ht="15" customHeight="1" x14ac:dyDescent="0.3">
      <c r="A794" s="38">
        <v>183</v>
      </c>
      <c r="B794" s="50" t="s">
        <v>473</v>
      </c>
      <c r="C794" s="16" t="s">
        <v>474</v>
      </c>
      <c r="D794" s="2">
        <v>2535</v>
      </c>
      <c r="E794" s="2">
        <v>0.05</v>
      </c>
      <c r="F794" s="2">
        <v>0.98</v>
      </c>
      <c r="K794" s="28"/>
      <c r="L794" s="28"/>
      <c r="M794" s="28"/>
      <c r="N794" s="28"/>
      <c r="O794" s="28"/>
      <c r="P794" s="28"/>
      <c r="Q794" s="28"/>
    </row>
    <row r="795" spans="1:17" ht="15" customHeight="1" x14ac:dyDescent="0.3">
      <c r="A795" s="38">
        <v>184</v>
      </c>
      <c r="B795" s="50" t="s">
        <v>475</v>
      </c>
      <c r="C795" s="16" t="s">
        <v>476</v>
      </c>
      <c r="D795" s="2">
        <v>48406</v>
      </c>
      <c r="E795" s="2">
        <v>0.91</v>
      </c>
      <c r="F795" s="2">
        <v>18.809999999999999</v>
      </c>
      <c r="K795" s="55"/>
    </row>
    <row r="796" spans="1:17" ht="15" customHeight="1" x14ac:dyDescent="0.3">
      <c r="A796" s="38">
        <v>185</v>
      </c>
      <c r="B796" s="50" t="s">
        <v>477</v>
      </c>
      <c r="C796" s="16" t="s">
        <v>478</v>
      </c>
      <c r="D796" s="2">
        <v>69928</v>
      </c>
      <c r="E796" s="2">
        <v>1.31</v>
      </c>
      <c r="F796" s="2">
        <v>27.17</v>
      </c>
      <c r="K796" s="31"/>
      <c r="L796" s="31"/>
      <c r="M796" s="31"/>
      <c r="N796" s="31"/>
      <c r="O796" s="31"/>
      <c r="P796" s="31"/>
    </row>
    <row r="797" spans="1:17" ht="15" customHeight="1" x14ac:dyDescent="0.3">
      <c r="A797" s="38">
        <v>186</v>
      </c>
      <c r="B797" s="50" t="s">
        <v>479</v>
      </c>
      <c r="C797" s="16" t="s">
        <v>480</v>
      </c>
      <c r="D797" s="2">
        <v>1398</v>
      </c>
      <c r="E797" s="2">
        <v>0.03</v>
      </c>
      <c r="F797" s="2">
        <v>0.54</v>
      </c>
      <c r="K797" s="31"/>
      <c r="L797" s="31"/>
      <c r="M797" s="31"/>
      <c r="N797" s="31"/>
      <c r="O797" s="31"/>
      <c r="P797" s="31"/>
    </row>
    <row r="798" spans="1:17" ht="15" customHeight="1" x14ac:dyDescent="0.3">
      <c r="A798" s="38">
        <v>187</v>
      </c>
      <c r="B798" s="50" t="s">
        <v>481</v>
      </c>
      <c r="C798" s="16" t="s">
        <v>482</v>
      </c>
      <c r="D798" s="2">
        <v>10201</v>
      </c>
      <c r="E798" s="2">
        <v>0.19</v>
      </c>
      <c r="F798" s="2">
        <v>3.96</v>
      </c>
      <c r="K798" s="28"/>
      <c r="L798" s="28"/>
      <c r="M798" s="28"/>
      <c r="N798" s="28"/>
      <c r="O798" s="28"/>
      <c r="P798" s="28"/>
      <c r="Q798" s="28"/>
    </row>
    <row r="799" spans="1:17" ht="15" customHeight="1" x14ac:dyDescent="0.3">
      <c r="A799" s="38">
        <v>188</v>
      </c>
      <c r="B799" s="50" t="s">
        <v>483</v>
      </c>
      <c r="C799" s="16" t="s">
        <v>484</v>
      </c>
      <c r="D799" s="2">
        <v>5366</v>
      </c>
      <c r="E799" s="2">
        <v>0.1</v>
      </c>
      <c r="F799" s="2">
        <v>2.08</v>
      </c>
      <c r="K799" s="28"/>
      <c r="L799" s="28"/>
      <c r="M799" s="28"/>
    </row>
    <row r="800" spans="1:17" ht="15" customHeight="1" x14ac:dyDescent="0.3">
      <c r="A800" s="38">
        <v>189</v>
      </c>
      <c r="B800" s="50" t="s">
        <v>485</v>
      </c>
      <c r="C800" s="16" t="s">
        <v>486</v>
      </c>
      <c r="D800" s="2">
        <v>5768</v>
      </c>
      <c r="E800" s="2">
        <v>0.11</v>
      </c>
      <c r="F800" s="2">
        <v>2.2400000000000002</v>
      </c>
      <c r="K800" s="55"/>
    </row>
    <row r="801" spans="1:17" ht="15" customHeight="1" x14ac:dyDescent="0.3">
      <c r="A801" s="38">
        <v>190</v>
      </c>
      <c r="B801" s="50" t="s">
        <v>487</v>
      </c>
      <c r="C801" s="16" t="s">
        <v>488</v>
      </c>
      <c r="D801" s="2">
        <v>758</v>
      </c>
      <c r="E801" s="2">
        <v>0.01</v>
      </c>
      <c r="F801" s="2">
        <v>0.28999999999999998</v>
      </c>
      <c r="K801" s="31"/>
      <c r="L801" s="31"/>
      <c r="M801" s="31"/>
      <c r="N801" s="31"/>
      <c r="O801" s="31"/>
      <c r="P801" s="31"/>
    </row>
    <row r="802" spans="1:17" ht="15" customHeight="1" x14ac:dyDescent="0.3">
      <c r="A802" s="38">
        <v>191</v>
      </c>
      <c r="B802" s="50" t="s">
        <v>489</v>
      </c>
      <c r="C802" s="16" t="s">
        <v>490</v>
      </c>
      <c r="D802" s="2">
        <v>1217</v>
      </c>
      <c r="E802" s="2">
        <v>0.02</v>
      </c>
      <c r="F802" s="2">
        <v>0.47</v>
      </c>
      <c r="K802" s="31"/>
      <c r="L802" s="31"/>
      <c r="M802" s="31"/>
      <c r="N802" s="31"/>
      <c r="O802" s="31"/>
      <c r="P802" s="31"/>
    </row>
    <row r="803" spans="1:17" ht="15" customHeight="1" x14ac:dyDescent="0.3">
      <c r="A803" s="38">
        <v>192</v>
      </c>
      <c r="B803" s="50" t="s">
        <v>491</v>
      </c>
      <c r="C803" s="16" t="s">
        <v>492</v>
      </c>
      <c r="D803" s="2">
        <v>46139</v>
      </c>
      <c r="E803" s="2">
        <v>0.86</v>
      </c>
      <c r="F803" s="2">
        <v>17.920000000000002</v>
      </c>
      <c r="K803" s="31"/>
      <c r="L803" s="31"/>
      <c r="M803" s="31"/>
      <c r="N803" s="31"/>
      <c r="O803" s="31"/>
      <c r="P803" s="31"/>
    </row>
    <row r="804" spans="1:17" ht="15" customHeight="1" x14ac:dyDescent="0.3">
      <c r="A804" s="38">
        <v>193</v>
      </c>
      <c r="B804" s="50" t="s">
        <v>493</v>
      </c>
      <c r="C804" s="16" t="s">
        <v>494</v>
      </c>
      <c r="D804" s="2">
        <v>999</v>
      </c>
      <c r="E804" s="2">
        <v>0.02</v>
      </c>
      <c r="F804" s="2">
        <v>0.39</v>
      </c>
      <c r="K804" s="31"/>
      <c r="L804" s="31"/>
      <c r="M804" s="31"/>
      <c r="N804" s="31"/>
      <c r="O804" s="31"/>
      <c r="P804" s="31"/>
    </row>
    <row r="805" spans="1:17" ht="15" customHeight="1" x14ac:dyDescent="0.3">
      <c r="A805" s="38">
        <v>194</v>
      </c>
      <c r="B805" s="50" t="s">
        <v>495</v>
      </c>
      <c r="C805" s="16" t="s">
        <v>496</v>
      </c>
      <c r="D805" s="2">
        <v>11706</v>
      </c>
      <c r="E805" s="2">
        <v>0.22</v>
      </c>
      <c r="F805" s="2">
        <v>4.55</v>
      </c>
      <c r="K805" s="31"/>
      <c r="L805" s="31"/>
      <c r="M805" s="31"/>
      <c r="N805" s="31"/>
      <c r="O805" s="31"/>
      <c r="P805" s="31"/>
    </row>
    <row r="806" spans="1:17" ht="15" customHeight="1" x14ac:dyDescent="0.3">
      <c r="A806" s="38">
        <v>195</v>
      </c>
      <c r="B806" s="50" t="s">
        <v>497</v>
      </c>
      <c r="C806" s="16" t="s">
        <v>498</v>
      </c>
      <c r="D806" s="2">
        <v>15026</v>
      </c>
      <c r="E806" s="2">
        <v>0.28000000000000003</v>
      </c>
      <c r="F806" s="2">
        <v>5.84</v>
      </c>
      <c r="K806" s="31"/>
      <c r="L806" s="31"/>
      <c r="M806" s="31"/>
      <c r="N806" s="31"/>
      <c r="O806" s="31"/>
      <c r="P806" s="31"/>
    </row>
    <row r="807" spans="1:17" ht="15" customHeight="1" x14ac:dyDescent="0.3">
      <c r="A807" s="38">
        <v>196</v>
      </c>
      <c r="B807" s="50" t="s">
        <v>499</v>
      </c>
      <c r="C807" s="16" t="s">
        <v>500</v>
      </c>
      <c r="D807" s="2">
        <v>2488</v>
      </c>
      <c r="E807" s="2">
        <v>0.05</v>
      </c>
      <c r="F807" s="2">
        <v>0.97</v>
      </c>
      <c r="K807" s="31"/>
      <c r="L807" s="31"/>
      <c r="M807" s="31"/>
      <c r="N807" s="31"/>
      <c r="O807" s="31"/>
      <c r="P807" s="31"/>
    </row>
    <row r="808" spans="1:17" ht="15" customHeight="1" x14ac:dyDescent="0.3">
      <c r="A808" s="38">
        <v>197</v>
      </c>
      <c r="B808" s="50" t="s">
        <v>501</v>
      </c>
      <c r="C808" s="16" t="s">
        <v>502</v>
      </c>
      <c r="D808" s="2">
        <v>14041</v>
      </c>
      <c r="E808" s="2">
        <v>0.26</v>
      </c>
      <c r="F808" s="2">
        <v>5.45</v>
      </c>
      <c r="K808" s="31"/>
      <c r="L808" s="31"/>
      <c r="M808" s="31"/>
      <c r="N808" s="31"/>
      <c r="O808" s="31"/>
      <c r="P808" s="31"/>
    </row>
    <row r="809" spans="1:17" ht="15" customHeight="1" x14ac:dyDescent="0.3">
      <c r="A809" s="46" t="s">
        <v>503</v>
      </c>
      <c r="B809" s="45" t="s">
        <v>802</v>
      </c>
      <c r="C809" s="46" t="s">
        <v>504</v>
      </c>
      <c r="D809" s="47">
        <f>SUM(D810:D811)</f>
        <v>153280</v>
      </c>
      <c r="E809" s="47">
        <f>SUM(E810:E811)</f>
        <v>2.87</v>
      </c>
      <c r="F809" s="47">
        <f>SUM(F810:F811)</f>
        <v>59.55</v>
      </c>
      <c r="K809" s="31"/>
      <c r="L809" s="31"/>
      <c r="M809" s="31"/>
      <c r="N809" s="31"/>
      <c r="O809" s="31"/>
      <c r="P809" s="31"/>
    </row>
    <row r="810" spans="1:17" ht="15" customHeight="1" x14ac:dyDescent="0.3">
      <c r="A810" s="38">
        <v>198</v>
      </c>
      <c r="B810" s="21" t="s">
        <v>505</v>
      </c>
      <c r="C810" s="54" t="s">
        <v>506</v>
      </c>
      <c r="D810" s="2">
        <v>59172</v>
      </c>
      <c r="E810" s="2">
        <v>1.1100000000000001</v>
      </c>
      <c r="F810" s="2">
        <v>22.99</v>
      </c>
      <c r="K810" s="31"/>
      <c r="L810" s="31"/>
      <c r="M810" s="31"/>
      <c r="N810" s="31"/>
      <c r="O810" s="31"/>
      <c r="P810" s="31"/>
    </row>
    <row r="811" spans="1:17" ht="15" customHeight="1" x14ac:dyDescent="0.3">
      <c r="A811" s="38">
        <v>199</v>
      </c>
      <c r="B811" s="21" t="s">
        <v>507</v>
      </c>
      <c r="C811" s="54" t="s">
        <v>508</v>
      </c>
      <c r="D811" s="2">
        <v>94108</v>
      </c>
      <c r="E811" s="2">
        <v>1.76</v>
      </c>
      <c r="F811" s="2">
        <v>36.56</v>
      </c>
      <c r="K811" s="31"/>
      <c r="L811" s="31"/>
      <c r="M811" s="31"/>
      <c r="N811" s="31"/>
      <c r="O811" s="31"/>
      <c r="P811" s="31"/>
    </row>
    <row r="812" spans="1:17" ht="15" customHeight="1" x14ac:dyDescent="0.3">
      <c r="A812" s="46" t="s">
        <v>509</v>
      </c>
      <c r="B812" s="45" t="s">
        <v>803</v>
      </c>
      <c r="C812" s="46" t="s">
        <v>510</v>
      </c>
      <c r="D812" s="47">
        <f>SUM(D813:D823)</f>
        <v>535327</v>
      </c>
      <c r="E812" s="47">
        <f>SUM(E813:E823)</f>
        <v>10.010000000000002</v>
      </c>
      <c r="F812" s="47">
        <f>SUM(F813:F823)</f>
        <v>207.97</v>
      </c>
      <c r="K812" s="28"/>
      <c r="L812" s="28"/>
      <c r="M812" s="28"/>
      <c r="N812" s="28"/>
      <c r="O812" s="28"/>
      <c r="P812" s="28"/>
      <c r="Q812" s="28"/>
    </row>
    <row r="813" spans="1:17" ht="15" customHeight="1" x14ac:dyDescent="0.3">
      <c r="A813" s="38">
        <v>200</v>
      </c>
      <c r="B813" s="21" t="s">
        <v>511</v>
      </c>
      <c r="C813" s="54" t="s">
        <v>512</v>
      </c>
      <c r="D813" s="2">
        <v>35735</v>
      </c>
      <c r="E813" s="2">
        <v>0.67</v>
      </c>
      <c r="F813" s="2">
        <v>13.88</v>
      </c>
      <c r="K813" s="55"/>
    </row>
    <row r="814" spans="1:17" ht="15" customHeight="1" x14ac:dyDescent="0.3">
      <c r="A814" s="38">
        <v>201</v>
      </c>
      <c r="B814" s="21" t="s">
        <v>513</v>
      </c>
      <c r="C814" s="54" t="s">
        <v>514</v>
      </c>
      <c r="D814" s="2">
        <v>62543</v>
      </c>
      <c r="E814" s="2">
        <v>1.17</v>
      </c>
      <c r="F814" s="2">
        <v>24.3</v>
      </c>
      <c r="K814" s="31"/>
      <c r="L814" s="31"/>
      <c r="M814" s="31"/>
      <c r="N814" s="31"/>
      <c r="O814" s="31"/>
      <c r="P814" s="31"/>
    </row>
    <row r="815" spans="1:17" ht="15" customHeight="1" x14ac:dyDescent="0.3">
      <c r="A815" s="38">
        <v>202</v>
      </c>
      <c r="B815" s="21" t="s">
        <v>515</v>
      </c>
      <c r="C815" s="54" t="s">
        <v>516</v>
      </c>
      <c r="D815" s="2">
        <v>1768</v>
      </c>
      <c r="E815" s="2">
        <v>0.03</v>
      </c>
      <c r="F815" s="2">
        <v>0.69</v>
      </c>
      <c r="K815" s="31"/>
      <c r="L815" s="31"/>
      <c r="M815" s="31"/>
      <c r="N815" s="31"/>
      <c r="O815" s="31"/>
      <c r="P815" s="31"/>
    </row>
    <row r="816" spans="1:17" ht="15" customHeight="1" x14ac:dyDescent="0.3">
      <c r="A816" s="38">
        <v>203</v>
      </c>
      <c r="B816" s="21" t="s">
        <v>517</v>
      </c>
      <c r="C816" s="54" t="s">
        <v>518</v>
      </c>
      <c r="D816" s="2">
        <v>47128</v>
      </c>
      <c r="E816" s="2">
        <v>0.88</v>
      </c>
      <c r="F816" s="2">
        <v>18.309999999999999</v>
      </c>
      <c r="K816" s="31"/>
      <c r="L816" s="31"/>
      <c r="M816" s="31"/>
      <c r="N816" s="31"/>
      <c r="O816" s="31"/>
      <c r="P816" s="31"/>
    </row>
    <row r="817" spans="1:16" ht="15" customHeight="1" x14ac:dyDescent="0.3">
      <c r="A817" s="38">
        <v>204</v>
      </c>
      <c r="B817" s="21" t="s">
        <v>519</v>
      </c>
      <c r="C817" s="54" t="s">
        <v>520</v>
      </c>
      <c r="D817" s="2">
        <v>7032</v>
      </c>
      <c r="E817" s="2">
        <v>0.13</v>
      </c>
      <c r="F817" s="2">
        <v>2.73</v>
      </c>
      <c r="K817" s="31"/>
      <c r="L817" s="31"/>
      <c r="M817" s="31"/>
      <c r="N817" s="31"/>
      <c r="O817" s="31"/>
      <c r="P817" s="31"/>
    </row>
    <row r="818" spans="1:16" ht="15" customHeight="1" x14ac:dyDescent="0.3">
      <c r="A818" s="38">
        <v>205</v>
      </c>
      <c r="B818" s="21" t="s">
        <v>521</v>
      </c>
      <c r="C818" s="54" t="s">
        <v>522</v>
      </c>
      <c r="D818" s="2">
        <v>42841</v>
      </c>
      <c r="E818" s="2">
        <v>0.8</v>
      </c>
      <c r="F818" s="2">
        <v>16.64</v>
      </c>
      <c r="K818" s="31"/>
      <c r="L818" s="31"/>
      <c r="M818" s="31"/>
      <c r="N818" s="31"/>
      <c r="O818" s="31"/>
      <c r="P818" s="31"/>
    </row>
    <row r="819" spans="1:16" ht="15" customHeight="1" x14ac:dyDescent="0.3">
      <c r="A819" s="38">
        <v>206</v>
      </c>
      <c r="B819" s="21" t="s">
        <v>523</v>
      </c>
      <c r="C819" s="54" t="s">
        <v>524</v>
      </c>
      <c r="D819" s="2">
        <v>236172</v>
      </c>
      <c r="E819" s="2">
        <v>4.42</v>
      </c>
      <c r="F819" s="2">
        <v>91.75</v>
      </c>
      <c r="K819" s="31"/>
      <c r="L819" s="31"/>
      <c r="M819" s="31"/>
      <c r="N819" s="31"/>
      <c r="O819" s="31"/>
      <c r="P819" s="31"/>
    </row>
    <row r="820" spans="1:16" ht="15" customHeight="1" x14ac:dyDescent="0.3">
      <c r="A820" s="38">
        <v>207</v>
      </c>
      <c r="B820" s="21" t="s">
        <v>525</v>
      </c>
      <c r="C820" s="54" t="s">
        <v>526</v>
      </c>
      <c r="D820" s="2">
        <v>52201</v>
      </c>
      <c r="E820" s="2">
        <v>0.98</v>
      </c>
      <c r="F820" s="2">
        <v>20.28</v>
      </c>
      <c r="K820" s="31"/>
      <c r="L820" s="31"/>
      <c r="M820" s="31"/>
      <c r="N820" s="31"/>
      <c r="O820" s="31"/>
      <c r="P820" s="31"/>
    </row>
    <row r="821" spans="1:16" ht="15" customHeight="1" x14ac:dyDescent="0.3">
      <c r="A821" s="38">
        <v>208</v>
      </c>
      <c r="B821" s="21" t="s">
        <v>527</v>
      </c>
      <c r="C821" s="54" t="s">
        <v>528</v>
      </c>
      <c r="D821" s="2">
        <v>28962</v>
      </c>
      <c r="E821" s="2">
        <v>0.54</v>
      </c>
      <c r="F821" s="2">
        <v>11.25</v>
      </c>
      <c r="K821" s="31"/>
      <c r="L821" s="31"/>
      <c r="M821" s="31"/>
      <c r="N821" s="31"/>
      <c r="O821" s="31"/>
      <c r="P821" s="31"/>
    </row>
    <row r="822" spans="1:16" ht="15" customHeight="1" x14ac:dyDescent="0.3">
      <c r="A822" s="38">
        <v>209</v>
      </c>
      <c r="B822" s="21" t="s">
        <v>529</v>
      </c>
      <c r="C822" s="54" t="s">
        <v>530</v>
      </c>
      <c r="D822" s="2">
        <v>764</v>
      </c>
      <c r="E822" s="2">
        <v>0.01</v>
      </c>
      <c r="F822" s="2">
        <v>0.3</v>
      </c>
      <c r="K822" s="31"/>
      <c r="L822" s="31"/>
      <c r="M822" s="31"/>
      <c r="N822" s="31"/>
      <c r="O822" s="31"/>
      <c r="P822" s="31"/>
    </row>
    <row r="823" spans="1:16" ht="15" customHeight="1" x14ac:dyDescent="0.3">
      <c r="A823" s="38">
        <v>210</v>
      </c>
      <c r="B823" s="21" t="s">
        <v>531</v>
      </c>
      <c r="C823" s="54" t="s">
        <v>532</v>
      </c>
      <c r="D823" s="2">
        <v>20181</v>
      </c>
      <c r="E823" s="2">
        <v>0.38</v>
      </c>
      <c r="F823" s="2">
        <v>7.84</v>
      </c>
      <c r="K823" s="31"/>
      <c r="L823" s="31"/>
      <c r="M823" s="31"/>
      <c r="N823" s="31"/>
      <c r="O823" s="31"/>
      <c r="P823" s="31"/>
    </row>
    <row r="824" spans="1:16" ht="15" customHeight="1" x14ac:dyDescent="0.3">
      <c r="A824" s="46" t="s">
        <v>533</v>
      </c>
      <c r="B824" s="45" t="s">
        <v>804</v>
      </c>
      <c r="C824" s="46" t="s">
        <v>534</v>
      </c>
      <c r="D824" s="47">
        <f>SUM(D825:D847)</f>
        <v>353937</v>
      </c>
      <c r="E824" s="47">
        <f>SUM(E825:E847)</f>
        <v>6.6199999999999983</v>
      </c>
      <c r="F824" s="47">
        <f>SUM(F825:F847)</f>
        <v>137.51999999999995</v>
      </c>
      <c r="K824" s="31"/>
      <c r="L824" s="31"/>
      <c r="M824" s="31"/>
      <c r="N824" s="31"/>
      <c r="O824" s="31"/>
      <c r="P824" s="31"/>
    </row>
    <row r="825" spans="1:16" ht="15" customHeight="1" x14ac:dyDescent="0.3">
      <c r="A825" s="38">
        <v>211</v>
      </c>
      <c r="B825" s="50" t="s">
        <v>535</v>
      </c>
      <c r="C825" s="16" t="s">
        <v>536</v>
      </c>
      <c r="D825" s="2">
        <v>178</v>
      </c>
      <c r="E825" s="2">
        <v>0</v>
      </c>
      <c r="F825" s="2">
        <v>7.0000000000000007E-2</v>
      </c>
      <c r="K825" s="31"/>
      <c r="L825" s="31"/>
      <c r="M825" s="31"/>
      <c r="N825" s="31"/>
      <c r="O825" s="31"/>
      <c r="P825" s="31"/>
    </row>
    <row r="826" spans="1:16" ht="15" customHeight="1" x14ac:dyDescent="0.3">
      <c r="A826" s="38">
        <v>212</v>
      </c>
      <c r="B826" s="50" t="s">
        <v>537</v>
      </c>
      <c r="C826" s="16" t="s">
        <v>538</v>
      </c>
      <c r="D826" s="2">
        <v>1057</v>
      </c>
      <c r="E826" s="2">
        <v>0.02</v>
      </c>
      <c r="F826" s="2">
        <v>0.41</v>
      </c>
      <c r="K826" s="31"/>
      <c r="L826" s="31"/>
      <c r="M826" s="31"/>
      <c r="N826" s="31"/>
      <c r="O826" s="31"/>
      <c r="P826" s="31"/>
    </row>
    <row r="827" spans="1:16" ht="15" customHeight="1" x14ac:dyDescent="0.3">
      <c r="A827" s="38">
        <v>213</v>
      </c>
      <c r="B827" s="50" t="s">
        <v>539</v>
      </c>
      <c r="C827" s="16" t="s">
        <v>540</v>
      </c>
      <c r="D827" s="2">
        <v>2650</v>
      </c>
      <c r="E827" s="2">
        <v>0.05</v>
      </c>
      <c r="F827" s="2">
        <v>1.03</v>
      </c>
      <c r="K827" s="31"/>
      <c r="L827" s="31"/>
      <c r="M827" s="31"/>
      <c r="N827" s="31"/>
      <c r="O827" s="31"/>
      <c r="P827" s="31"/>
    </row>
    <row r="828" spans="1:16" ht="15" customHeight="1" x14ac:dyDescent="0.3">
      <c r="A828" s="38">
        <v>214</v>
      </c>
      <c r="B828" s="50" t="s">
        <v>541</v>
      </c>
      <c r="C828" s="16" t="s">
        <v>542</v>
      </c>
      <c r="D828" s="2">
        <v>17456</v>
      </c>
      <c r="E828" s="2">
        <v>0.33</v>
      </c>
      <c r="F828" s="2">
        <v>6.78</v>
      </c>
      <c r="K828" s="31"/>
      <c r="L828" s="31"/>
      <c r="M828" s="31"/>
      <c r="N828" s="31"/>
      <c r="O828" s="31"/>
      <c r="P828" s="31"/>
    </row>
    <row r="829" spans="1:16" ht="15" customHeight="1" x14ac:dyDescent="0.3">
      <c r="A829" s="38">
        <v>215</v>
      </c>
      <c r="B829" s="50" t="s">
        <v>543</v>
      </c>
      <c r="C829" s="16" t="s">
        <v>544</v>
      </c>
      <c r="D829" s="2">
        <v>29601</v>
      </c>
      <c r="E829" s="2">
        <v>0.55000000000000004</v>
      </c>
      <c r="F829" s="2">
        <v>11.5</v>
      </c>
      <c r="K829" s="31"/>
      <c r="L829" s="31"/>
      <c r="M829" s="31"/>
      <c r="N829" s="31"/>
      <c r="O829" s="31"/>
      <c r="P829" s="31"/>
    </row>
    <row r="830" spans="1:16" ht="15" customHeight="1" x14ac:dyDescent="0.3">
      <c r="A830" s="38">
        <v>216</v>
      </c>
      <c r="B830" s="50" t="s">
        <v>545</v>
      </c>
      <c r="C830" s="16" t="s">
        <v>546</v>
      </c>
      <c r="D830" s="2">
        <v>128395</v>
      </c>
      <c r="E830" s="2">
        <v>2.4</v>
      </c>
      <c r="F830" s="2">
        <v>49.88</v>
      </c>
      <c r="K830" s="31"/>
      <c r="L830" s="31"/>
      <c r="M830" s="31"/>
      <c r="N830" s="31"/>
      <c r="O830" s="31"/>
      <c r="P830" s="31"/>
    </row>
    <row r="831" spans="1:16" ht="15" customHeight="1" x14ac:dyDescent="0.3">
      <c r="A831" s="38">
        <v>217</v>
      </c>
      <c r="B831" s="50" t="s">
        <v>547</v>
      </c>
      <c r="C831" s="16" t="s">
        <v>548</v>
      </c>
      <c r="D831" s="2">
        <v>76257</v>
      </c>
      <c r="E831" s="2">
        <v>1.43</v>
      </c>
      <c r="F831" s="2">
        <v>29.63</v>
      </c>
      <c r="K831" s="31"/>
      <c r="L831" s="31"/>
      <c r="M831" s="31"/>
      <c r="N831" s="31"/>
      <c r="O831" s="31"/>
      <c r="P831" s="31"/>
    </row>
    <row r="832" spans="1:16" ht="15" customHeight="1" x14ac:dyDescent="0.3">
      <c r="A832" s="38">
        <v>218</v>
      </c>
      <c r="B832" s="50" t="s">
        <v>549</v>
      </c>
      <c r="C832" s="16" t="s">
        <v>550</v>
      </c>
      <c r="D832" s="2">
        <v>54620</v>
      </c>
      <c r="E832" s="2">
        <v>1.02</v>
      </c>
      <c r="F832" s="2">
        <v>21.22</v>
      </c>
      <c r="K832" s="31"/>
      <c r="L832" s="31"/>
      <c r="M832" s="31"/>
      <c r="N832" s="31"/>
      <c r="O832" s="31"/>
      <c r="P832" s="31"/>
    </row>
    <row r="833" spans="1:16" ht="15" customHeight="1" x14ac:dyDescent="0.3">
      <c r="A833" s="38">
        <v>219</v>
      </c>
      <c r="B833" s="50" t="s">
        <v>551</v>
      </c>
      <c r="C833" s="16" t="s">
        <v>552</v>
      </c>
      <c r="D833" s="2">
        <v>2631</v>
      </c>
      <c r="E833" s="2">
        <v>0.05</v>
      </c>
      <c r="F833" s="2">
        <v>1.02</v>
      </c>
    </row>
    <row r="834" spans="1:16" ht="15" customHeight="1" x14ac:dyDescent="0.3">
      <c r="A834" s="38">
        <v>220</v>
      </c>
      <c r="B834" s="50" t="s">
        <v>553</v>
      </c>
      <c r="C834" s="16" t="s">
        <v>554</v>
      </c>
      <c r="D834" s="2">
        <v>704</v>
      </c>
      <c r="E834" s="2">
        <v>0.01</v>
      </c>
      <c r="F834" s="2">
        <v>0.27</v>
      </c>
      <c r="K834" s="31"/>
    </row>
    <row r="835" spans="1:16" ht="15" customHeight="1" x14ac:dyDescent="0.3">
      <c r="A835" s="38">
        <v>221</v>
      </c>
      <c r="B835" s="50" t="s">
        <v>555</v>
      </c>
      <c r="C835" s="16" t="s">
        <v>556</v>
      </c>
      <c r="D835" s="2">
        <v>915</v>
      </c>
      <c r="E835" s="2">
        <v>0.02</v>
      </c>
      <c r="F835" s="2">
        <v>0.36</v>
      </c>
    </row>
    <row r="836" spans="1:16" ht="15" customHeight="1" x14ac:dyDescent="0.3">
      <c r="A836" s="38">
        <v>222</v>
      </c>
      <c r="B836" s="50" t="s">
        <v>557</v>
      </c>
      <c r="C836" s="16" t="s">
        <v>558</v>
      </c>
      <c r="D836" s="2">
        <v>10780</v>
      </c>
      <c r="E836" s="2">
        <v>0.2</v>
      </c>
      <c r="F836" s="2">
        <v>4.1900000000000004</v>
      </c>
      <c r="J836" s="28"/>
    </row>
    <row r="837" spans="1:16" ht="15" customHeight="1" x14ac:dyDescent="0.3">
      <c r="A837" s="38">
        <v>223</v>
      </c>
      <c r="B837" s="50" t="s">
        <v>559</v>
      </c>
      <c r="C837" s="16" t="s">
        <v>560</v>
      </c>
      <c r="D837" s="2">
        <v>17885</v>
      </c>
      <c r="E837" s="2">
        <v>0.33</v>
      </c>
      <c r="F837" s="2">
        <v>6.95</v>
      </c>
      <c r="J837" s="19"/>
    </row>
    <row r="838" spans="1:16" ht="15" customHeight="1" x14ac:dyDescent="0.3">
      <c r="A838" s="38">
        <v>224</v>
      </c>
      <c r="B838" s="50" t="s">
        <v>561</v>
      </c>
      <c r="C838" s="16" t="s">
        <v>562</v>
      </c>
      <c r="D838" s="2">
        <v>382</v>
      </c>
      <c r="E838" s="2">
        <v>0.01</v>
      </c>
      <c r="F838" s="2">
        <v>0.15</v>
      </c>
      <c r="J838" s="31"/>
    </row>
    <row r="839" spans="1:16" ht="15" customHeight="1" x14ac:dyDescent="0.3">
      <c r="A839" s="38">
        <v>225</v>
      </c>
      <c r="B839" s="50" t="s">
        <v>563</v>
      </c>
      <c r="C839" s="16" t="s">
        <v>564</v>
      </c>
      <c r="D839" s="2">
        <v>334</v>
      </c>
      <c r="E839" s="2">
        <v>0.01</v>
      </c>
      <c r="F839" s="2">
        <v>0.13</v>
      </c>
      <c r="J839" s="19"/>
    </row>
    <row r="840" spans="1:16" ht="15" customHeight="1" x14ac:dyDescent="0.3">
      <c r="A840" s="38">
        <v>226</v>
      </c>
      <c r="B840" s="50" t="s">
        <v>565</v>
      </c>
      <c r="C840" s="16" t="s">
        <v>566</v>
      </c>
      <c r="D840" s="2">
        <v>594</v>
      </c>
      <c r="E840" s="2">
        <v>0.01</v>
      </c>
      <c r="F840" s="2">
        <v>0.23</v>
      </c>
      <c r="J840" s="31"/>
    </row>
    <row r="841" spans="1:16" ht="15" customHeight="1" x14ac:dyDescent="0.3">
      <c r="A841" s="38">
        <v>227</v>
      </c>
      <c r="B841" s="50" t="s">
        <v>567</v>
      </c>
      <c r="C841" s="16" t="s">
        <v>568</v>
      </c>
      <c r="D841" s="2">
        <v>169</v>
      </c>
      <c r="E841" s="2">
        <v>0</v>
      </c>
      <c r="F841" s="2">
        <v>7.0000000000000007E-2</v>
      </c>
      <c r="J841" s="19"/>
      <c r="K841" s="31"/>
      <c r="L841" s="31"/>
      <c r="M841" s="31"/>
    </row>
    <row r="842" spans="1:16" ht="15" customHeight="1" x14ac:dyDescent="0.3">
      <c r="A842" s="38">
        <v>228</v>
      </c>
      <c r="B842" s="50" t="s">
        <v>569</v>
      </c>
      <c r="C842" s="16" t="s">
        <v>570</v>
      </c>
      <c r="D842" s="2">
        <v>445</v>
      </c>
      <c r="E842" s="2">
        <v>0.01</v>
      </c>
      <c r="F842" s="2">
        <v>0.17</v>
      </c>
      <c r="K842" s="31"/>
      <c r="L842" s="31"/>
    </row>
    <row r="843" spans="1:16" ht="15" customHeight="1" x14ac:dyDescent="0.3">
      <c r="A843" s="38">
        <v>229</v>
      </c>
      <c r="B843" s="50" t="s">
        <v>571</v>
      </c>
      <c r="C843" s="16" t="s">
        <v>572</v>
      </c>
      <c r="D843" s="2">
        <v>359</v>
      </c>
      <c r="E843" s="2">
        <v>0.01</v>
      </c>
      <c r="F843" s="2">
        <v>0.14000000000000001</v>
      </c>
      <c r="K843" s="31"/>
    </row>
    <row r="844" spans="1:16" ht="15" customHeight="1" x14ac:dyDescent="0.3">
      <c r="A844" s="38">
        <v>230</v>
      </c>
      <c r="B844" s="50" t="s">
        <v>573</v>
      </c>
      <c r="C844" s="16" t="s">
        <v>574</v>
      </c>
      <c r="D844" s="2">
        <v>1329</v>
      </c>
      <c r="E844" s="2">
        <v>0.02</v>
      </c>
      <c r="F844" s="2">
        <v>0.52</v>
      </c>
      <c r="K844" s="19"/>
      <c r="L844" s="19"/>
      <c r="M844" s="19"/>
    </row>
    <row r="845" spans="1:16" ht="15" customHeight="1" x14ac:dyDescent="0.3">
      <c r="A845" s="38">
        <v>231</v>
      </c>
      <c r="B845" s="50" t="s">
        <v>575</v>
      </c>
      <c r="C845" s="16" t="s">
        <v>576</v>
      </c>
      <c r="D845" s="2">
        <v>408</v>
      </c>
      <c r="E845" s="2">
        <v>0.01</v>
      </c>
      <c r="F845" s="2">
        <v>0.16</v>
      </c>
      <c r="K845" s="19"/>
      <c r="L845" s="19"/>
    </row>
    <row r="846" spans="1:16" ht="15" customHeight="1" x14ac:dyDescent="0.3">
      <c r="A846" s="38">
        <v>232</v>
      </c>
      <c r="B846" s="50" t="s">
        <v>577</v>
      </c>
      <c r="C846" s="16" t="s">
        <v>578</v>
      </c>
      <c r="D846" s="2">
        <v>944</v>
      </c>
      <c r="E846" s="2">
        <v>0.02</v>
      </c>
      <c r="F846" s="2">
        <v>0.37</v>
      </c>
      <c r="K846" s="31"/>
      <c r="L846" s="31"/>
      <c r="M846" s="31"/>
      <c r="N846" s="31"/>
      <c r="O846" s="31"/>
      <c r="P846" s="31"/>
    </row>
    <row r="847" spans="1:16" ht="15" customHeight="1" x14ac:dyDescent="0.3">
      <c r="A847" s="38">
        <v>233</v>
      </c>
      <c r="B847" s="50" t="s">
        <v>579</v>
      </c>
      <c r="C847" s="16" t="s">
        <v>580</v>
      </c>
      <c r="D847" s="2">
        <v>5844</v>
      </c>
      <c r="E847" s="2">
        <v>0.11</v>
      </c>
      <c r="F847" s="2">
        <v>2.27</v>
      </c>
      <c r="K847" s="31"/>
      <c r="L847" s="31"/>
      <c r="M847" s="31"/>
      <c r="N847" s="31"/>
      <c r="O847" s="31"/>
      <c r="P847" s="31"/>
    </row>
    <row r="848" spans="1:16" ht="15" customHeight="1" x14ac:dyDescent="0.3">
      <c r="A848" s="46" t="s">
        <v>581</v>
      </c>
      <c r="B848" s="45" t="s">
        <v>805</v>
      </c>
      <c r="C848" s="46" t="s">
        <v>582</v>
      </c>
      <c r="D848" s="47">
        <f>SUM(D849:D858)</f>
        <v>1455</v>
      </c>
      <c r="E848" s="47">
        <f>SUM(E849:E858)</f>
        <v>0.02</v>
      </c>
      <c r="F848" s="47">
        <f>SUM(F849:F858)</f>
        <v>0.56000000000000005</v>
      </c>
      <c r="K848" s="31"/>
      <c r="L848" s="31"/>
      <c r="M848" s="31"/>
      <c r="N848" s="31"/>
      <c r="O848" s="31"/>
      <c r="P848" s="31"/>
    </row>
    <row r="849" spans="1:17" ht="15" customHeight="1" x14ac:dyDescent="0.3">
      <c r="A849" s="38">
        <v>234</v>
      </c>
      <c r="B849" s="21" t="s">
        <v>583</v>
      </c>
      <c r="C849" s="54" t="s">
        <v>584</v>
      </c>
      <c r="D849" s="2">
        <v>37</v>
      </c>
      <c r="E849" s="2">
        <v>0</v>
      </c>
      <c r="F849" s="2">
        <v>0.01</v>
      </c>
      <c r="K849" s="31"/>
      <c r="L849" s="31"/>
      <c r="M849" s="31"/>
      <c r="N849" s="31"/>
      <c r="O849" s="31"/>
      <c r="P849" s="31"/>
    </row>
    <row r="850" spans="1:17" ht="15" customHeight="1" x14ac:dyDescent="0.3">
      <c r="A850" s="38">
        <v>235</v>
      </c>
      <c r="B850" s="21" t="s">
        <v>585</v>
      </c>
      <c r="C850" s="54" t="s">
        <v>586</v>
      </c>
      <c r="D850" s="2">
        <v>33</v>
      </c>
      <c r="E850" s="2">
        <v>0</v>
      </c>
      <c r="F850" s="2">
        <v>0.01</v>
      </c>
      <c r="K850" s="28"/>
      <c r="L850" s="28"/>
      <c r="M850" s="28"/>
      <c r="N850" s="28"/>
      <c r="O850" s="28"/>
      <c r="P850" s="28"/>
      <c r="Q850" s="28"/>
    </row>
    <row r="851" spans="1:17" ht="15" customHeight="1" x14ac:dyDescent="0.3">
      <c r="A851" s="38">
        <v>236</v>
      </c>
      <c r="B851" s="21" t="s">
        <v>587</v>
      </c>
      <c r="C851" s="54" t="s">
        <v>588</v>
      </c>
      <c r="D851" s="2">
        <v>134</v>
      </c>
      <c r="E851" s="2">
        <v>0</v>
      </c>
      <c r="F851" s="2">
        <v>0.05</v>
      </c>
      <c r="K851" s="55"/>
    </row>
    <row r="852" spans="1:17" ht="15" customHeight="1" x14ac:dyDescent="0.3">
      <c r="A852" s="38">
        <v>237</v>
      </c>
      <c r="B852" s="21" t="s">
        <v>589</v>
      </c>
      <c r="C852" s="54" t="s">
        <v>590</v>
      </c>
      <c r="D852" s="2">
        <v>78</v>
      </c>
      <c r="E852" s="2">
        <v>0</v>
      </c>
      <c r="F852" s="2">
        <v>0.03</v>
      </c>
      <c r="K852" s="31"/>
      <c r="L852" s="31"/>
      <c r="M852" s="31"/>
      <c r="N852" s="31"/>
      <c r="O852" s="31"/>
      <c r="P852" s="31"/>
    </row>
    <row r="853" spans="1:17" ht="15" customHeight="1" x14ac:dyDescent="0.3">
      <c r="A853" s="38">
        <v>238</v>
      </c>
      <c r="B853" s="21" t="s">
        <v>591</v>
      </c>
      <c r="C853" s="54" t="s">
        <v>592</v>
      </c>
      <c r="D853" s="2">
        <v>1</v>
      </c>
      <c r="E853" s="2">
        <v>0</v>
      </c>
      <c r="F853" s="2">
        <v>0</v>
      </c>
      <c r="K853" s="31"/>
      <c r="L853" s="31"/>
      <c r="M853" s="31"/>
      <c r="N853" s="31"/>
      <c r="O853" s="31"/>
      <c r="P853" s="31"/>
    </row>
    <row r="854" spans="1:17" ht="15" customHeight="1" x14ac:dyDescent="0.3">
      <c r="A854" s="38">
        <v>239</v>
      </c>
      <c r="B854" s="21" t="s">
        <v>593</v>
      </c>
      <c r="C854" s="54" t="s">
        <v>594</v>
      </c>
      <c r="D854" s="2">
        <v>37</v>
      </c>
      <c r="E854" s="2">
        <v>0</v>
      </c>
      <c r="F854" s="2">
        <v>0.01</v>
      </c>
      <c r="K854" s="31"/>
      <c r="L854" s="31"/>
      <c r="M854" s="31"/>
      <c r="N854" s="31"/>
      <c r="O854" s="31"/>
      <c r="P854" s="31"/>
    </row>
    <row r="855" spans="1:17" ht="15" customHeight="1" x14ac:dyDescent="0.3">
      <c r="A855" s="38">
        <v>241</v>
      </c>
      <c r="B855" s="21" t="s">
        <v>595</v>
      </c>
      <c r="C855" s="54" t="s">
        <v>596</v>
      </c>
      <c r="D855" s="2">
        <v>4</v>
      </c>
      <c r="E855" s="2">
        <v>0</v>
      </c>
      <c r="F855" s="2">
        <v>0</v>
      </c>
      <c r="K855" s="31"/>
      <c r="L855" s="31"/>
      <c r="M855" s="31"/>
      <c r="N855" s="31"/>
      <c r="O855" s="31"/>
      <c r="P855" s="31"/>
    </row>
    <row r="856" spans="1:17" ht="15" customHeight="1" x14ac:dyDescent="0.3">
      <c r="A856" s="38">
        <v>242</v>
      </c>
      <c r="B856" s="21" t="s">
        <v>597</v>
      </c>
      <c r="C856" s="54" t="s">
        <v>598</v>
      </c>
      <c r="D856" s="2">
        <v>944</v>
      </c>
      <c r="E856" s="2">
        <v>0.02</v>
      </c>
      <c r="F856" s="2">
        <v>0.37</v>
      </c>
      <c r="K856" s="31"/>
      <c r="L856" s="31"/>
      <c r="M856" s="31"/>
      <c r="N856" s="31"/>
      <c r="O856" s="31"/>
      <c r="P856" s="31"/>
    </row>
    <row r="857" spans="1:17" ht="15" customHeight="1" x14ac:dyDescent="0.3">
      <c r="A857" s="38">
        <v>243</v>
      </c>
      <c r="B857" s="21" t="s">
        <v>599</v>
      </c>
      <c r="C857" s="54" t="s">
        <v>600</v>
      </c>
      <c r="D857" s="2">
        <v>44</v>
      </c>
      <c r="E857" s="2">
        <v>0</v>
      </c>
      <c r="F857" s="2">
        <v>0.02</v>
      </c>
      <c r="K857" s="31"/>
      <c r="L857" s="31"/>
      <c r="M857" s="31"/>
      <c r="N857" s="31"/>
      <c r="O857" s="31"/>
      <c r="P857" s="31"/>
    </row>
    <row r="858" spans="1:17" ht="15" customHeight="1" x14ac:dyDescent="0.3">
      <c r="A858" s="38">
        <v>244</v>
      </c>
      <c r="B858" s="21" t="s">
        <v>601</v>
      </c>
      <c r="C858" s="54" t="s">
        <v>602</v>
      </c>
      <c r="D858" s="2">
        <v>143</v>
      </c>
      <c r="E858" s="2">
        <v>0</v>
      </c>
      <c r="F858" s="2">
        <v>0.06</v>
      </c>
      <c r="K858" s="31"/>
      <c r="L858" s="31"/>
      <c r="M858" s="31"/>
      <c r="N858" s="31"/>
      <c r="O858" s="31"/>
      <c r="P858" s="31"/>
    </row>
    <row r="859" spans="1:17" ht="15" customHeight="1" x14ac:dyDescent="0.3">
      <c r="A859" s="46" t="s">
        <v>603</v>
      </c>
      <c r="B859" s="45" t="s">
        <v>806</v>
      </c>
      <c r="C859" s="46" t="s">
        <v>604</v>
      </c>
      <c r="D859" s="47">
        <f>SUM(D860:D865)</f>
        <v>23</v>
      </c>
      <c r="E859" s="47">
        <f>SUM(E860:E865)</f>
        <v>0</v>
      </c>
      <c r="F859" s="47">
        <f>SUM(F860:F865)</f>
        <v>0</v>
      </c>
      <c r="K859" s="31"/>
      <c r="L859" s="31"/>
      <c r="M859" s="31"/>
      <c r="N859" s="31"/>
      <c r="O859" s="31"/>
      <c r="P859" s="31"/>
    </row>
    <row r="860" spans="1:17" ht="15" customHeight="1" x14ac:dyDescent="0.3">
      <c r="A860" s="38">
        <v>245</v>
      </c>
      <c r="B860" s="50" t="s">
        <v>605</v>
      </c>
      <c r="C860" s="16" t="s">
        <v>606</v>
      </c>
      <c r="D860" s="2">
        <v>1</v>
      </c>
      <c r="E860" s="2">
        <v>0</v>
      </c>
      <c r="F860" s="2">
        <v>0</v>
      </c>
      <c r="K860" s="31"/>
      <c r="L860" s="31"/>
      <c r="M860" s="31"/>
      <c r="N860" s="31"/>
      <c r="O860" s="31"/>
      <c r="P860" s="31"/>
    </row>
    <row r="861" spans="1:17" ht="15" customHeight="1" x14ac:dyDescent="0.3">
      <c r="A861" s="38">
        <v>246</v>
      </c>
      <c r="B861" s="50" t="s">
        <v>607</v>
      </c>
      <c r="C861" s="16" t="s">
        <v>608</v>
      </c>
      <c r="D861" s="2">
        <v>3</v>
      </c>
      <c r="E861" s="2">
        <v>0</v>
      </c>
      <c r="F861" s="2">
        <v>0</v>
      </c>
      <c r="K861" s="31"/>
      <c r="L861" s="31"/>
      <c r="M861" s="31"/>
      <c r="N861" s="31"/>
      <c r="O861" s="31"/>
      <c r="P861" s="31"/>
    </row>
    <row r="862" spans="1:17" ht="15" customHeight="1" x14ac:dyDescent="0.3">
      <c r="A862" s="38">
        <v>247</v>
      </c>
      <c r="B862" s="50" t="s">
        <v>732</v>
      </c>
      <c r="C862" s="16" t="s">
        <v>610</v>
      </c>
      <c r="D862" s="2">
        <v>2</v>
      </c>
      <c r="E862" s="2">
        <v>0</v>
      </c>
      <c r="F862" s="2">
        <v>0</v>
      </c>
      <c r="K862" s="28"/>
      <c r="L862" s="28"/>
      <c r="M862" s="28"/>
      <c r="N862" s="28"/>
      <c r="O862" s="28"/>
      <c r="P862" s="28"/>
      <c r="Q862" s="28"/>
    </row>
    <row r="863" spans="1:17" ht="15" customHeight="1" x14ac:dyDescent="0.3">
      <c r="A863" s="38">
        <v>249</v>
      </c>
      <c r="B863" s="50" t="s">
        <v>611</v>
      </c>
      <c r="C863" s="16" t="s">
        <v>612</v>
      </c>
      <c r="D863" s="2">
        <v>2</v>
      </c>
      <c r="E863" s="2">
        <v>0</v>
      </c>
      <c r="F863" s="2">
        <v>0</v>
      </c>
      <c r="K863" s="28"/>
      <c r="L863" s="28"/>
      <c r="M863" s="28"/>
    </row>
    <row r="864" spans="1:17" ht="15" customHeight="1" x14ac:dyDescent="0.3">
      <c r="A864" s="38">
        <v>250</v>
      </c>
      <c r="B864" s="21" t="s">
        <v>613</v>
      </c>
      <c r="C864" s="54" t="s">
        <v>614</v>
      </c>
      <c r="D864" s="2">
        <v>5</v>
      </c>
      <c r="E864" s="2">
        <v>0</v>
      </c>
      <c r="F864" s="2">
        <v>0</v>
      </c>
      <c r="K864" s="55"/>
    </row>
    <row r="865" spans="1:17" ht="15" customHeight="1" x14ac:dyDescent="0.3">
      <c r="A865" s="38">
        <v>253</v>
      </c>
      <c r="B865" s="21" t="s">
        <v>616</v>
      </c>
      <c r="C865" s="54" t="s">
        <v>617</v>
      </c>
      <c r="D865" s="2">
        <v>10</v>
      </c>
      <c r="E865" s="2">
        <v>0</v>
      </c>
      <c r="F865" s="2">
        <v>0</v>
      </c>
      <c r="K865" s="31"/>
      <c r="L865" s="31"/>
      <c r="M865" s="31"/>
      <c r="N865" s="31"/>
      <c r="O865" s="31"/>
      <c r="P865" s="31"/>
    </row>
    <row r="866" spans="1:17" ht="15" customHeight="1" x14ac:dyDescent="0.3">
      <c r="A866" s="46" t="s">
        <v>618</v>
      </c>
      <c r="B866" s="45" t="s">
        <v>807</v>
      </c>
      <c r="C866" s="46" t="s">
        <v>619</v>
      </c>
      <c r="D866" s="47">
        <f>SUM(D867:D879)</f>
        <v>2416</v>
      </c>
      <c r="E866" s="47">
        <f>SUM(E867:E879)</f>
        <v>0.03</v>
      </c>
      <c r="F866" s="47">
        <f>SUM(F867:F879)</f>
        <v>0.93</v>
      </c>
      <c r="K866" s="31"/>
      <c r="L866" s="31"/>
      <c r="M866" s="31"/>
      <c r="N866" s="31"/>
      <c r="O866" s="31"/>
      <c r="P866" s="31"/>
    </row>
    <row r="867" spans="1:17" ht="15" customHeight="1" x14ac:dyDescent="0.3">
      <c r="A867" s="38">
        <v>254</v>
      </c>
      <c r="B867" s="21" t="s">
        <v>620</v>
      </c>
      <c r="C867" s="54" t="s">
        <v>621</v>
      </c>
      <c r="D867" s="2">
        <v>54</v>
      </c>
      <c r="E867" s="2">
        <v>0</v>
      </c>
      <c r="F867" s="2">
        <v>0.02</v>
      </c>
      <c r="K867" s="31"/>
      <c r="L867" s="31"/>
      <c r="M867" s="31"/>
      <c r="N867" s="31"/>
      <c r="O867" s="31"/>
      <c r="P867" s="31"/>
    </row>
    <row r="868" spans="1:17" ht="15" customHeight="1" x14ac:dyDescent="0.3">
      <c r="A868" s="38">
        <v>255</v>
      </c>
      <c r="B868" s="21" t="s">
        <v>622</v>
      </c>
      <c r="C868" s="54" t="s">
        <v>623</v>
      </c>
      <c r="D868" s="2">
        <v>110</v>
      </c>
      <c r="E868" s="2">
        <v>0</v>
      </c>
      <c r="F868" s="2">
        <v>0.04</v>
      </c>
      <c r="K868" s="31"/>
      <c r="L868" s="31"/>
      <c r="M868" s="31"/>
      <c r="N868" s="31"/>
      <c r="O868" s="31"/>
      <c r="P868" s="31"/>
    </row>
    <row r="869" spans="1:17" ht="15" customHeight="1" x14ac:dyDescent="0.3">
      <c r="A869" s="38">
        <v>256</v>
      </c>
      <c r="B869" s="21" t="s">
        <v>624</v>
      </c>
      <c r="C869" s="54" t="s">
        <v>625</v>
      </c>
      <c r="D869" s="2">
        <v>616</v>
      </c>
      <c r="E869" s="2">
        <v>0.01</v>
      </c>
      <c r="F869" s="2">
        <v>0.24</v>
      </c>
      <c r="K869" s="31"/>
      <c r="L869" s="31"/>
      <c r="M869" s="31"/>
      <c r="N869" s="31"/>
      <c r="O869" s="31"/>
      <c r="P869" s="31"/>
    </row>
    <row r="870" spans="1:17" ht="15" customHeight="1" x14ac:dyDescent="0.3">
      <c r="A870" s="38">
        <v>257</v>
      </c>
      <c r="B870" s="21" t="s">
        <v>626</v>
      </c>
      <c r="C870" s="54" t="s">
        <v>627</v>
      </c>
      <c r="D870" s="2">
        <v>32</v>
      </c>
      <c r="E870" s="2">
        <v>0</v>
      </c>
      <c r="F870" s="2">
        <v>0.01</v>
      </c>
      <c r="K870" s="31"/>
      <c r="L870" s="31"/>
      <c r="M870" s="31"/>
      <c r="N870" s="31"/>
      <c r="O870" s="31"/>
      <c r="P870" s="31"/>
    </row>
    <row r="871" spans="1:17" ht="15" customHeight="1" x14ac:dyDescent="0.3">
      <c r="A871" s="38">
        <v>258</v>
      </c>
      <c r="B871" s="21" t="s">
        <v>628</v>
      </c>
      <c r="C871" s="54" t="s">
        <v>629</v>
      </c>
      <c r="D871" s="2">
        <v>3</v>
      </c>
      <c r="E871" s="2">
        <v>0</v>
      </c>
      <c r="F871" s="2">
        <v>0</v>
      </c>
    </row>
    <row r="872" spans="1:17" ht="15" customHeight="1" x14ac:dyDescent="0.3">
      <c r="A872" s="38">
        <v>259</v>
      </c>
      <c r="B872" s="21" t="s">
        <v>630</v>
      </c>
      <c r="C872" s="54" t="s">
        <v>631</v>
      </c>
      <c r="D872" s="2">
        <v>85</v>
      </c>
      <c r="E872" s="2">
        <v>0</v>
      </c>
      <c r="F872" s="2">
        <v>0.03</v>
      </c>
      <c r="K872" s="28"/>
      <c r="L872" s="28"/>
      <c r="M872" s="28"/>
      <c r="N872" s="28"/>
      <c r="O872" s="28"/>
      <c r="P872" s="28"/>
      <c r="Q872" s="28"/>
    </row>
    <row r="873" spans="1:17" ht="15" customHeight="1" x14ac:dyDescent="0.3">
      <c r="A873" s="38">
        <v>260</v>
      </c>
      <c r="B873" s="21" t="s">
        <v>632</v>
      </c>
      <c r="C873" s="54" t="s">
        <v>633</v>
      </c>
      <c r="D873" s="2">
        <v>30</v>
      </c>
      <c r="E873" s="2">
        <v>0</v>
      </c>
      <c r="F873" s="2">
        <v>0.01</v>
      </c>
      <c r="K873" s="28"/>
      <c r="L873" s="28"/>
      <c r="M873" s="28"/>
    </row>
    <row r="874" spans="1:17" ht="15" customHeight="1" x14ac:dyDescent="0.3">
      <c r="A874" s="38">
        <v>261</v>
      </c>
      <c r="B874" s="21" t="s">
        <v>634</v>
      </c>
      <c r="C874" s="54" t="s">
        <v>635</v>
      </c>
      <c r="D874" s="2">
        <v>548</v>
      </c>
      <c r="E874" s="2">
        <v>0.01</v>
      </c>
      <c r="F874" s="2">
        <v>0.21</v>
      </c>
      <c r="K874" s="55"/>
    </row>
    <row r="875" spans="1:17" ht="15" customHeight="1" x14ac:dyDescent="0.3">
      <c r="A875" s="38">
        <v>262</v>
      </c>
      <c r="B875" s="21" t="s">
        <v>636</v>
      </c>
      <c r="C875" s="54" t="s">
        <v>637</v>
      </c>
      <c r="D875" s="2">
        <v>61</v>
      </c>
      <c r="E875" s="2">
        <v>0</v>
      </c>
      <c r="F875" s="2">
        <v>0.02</v>
      </c>
      <c r="K875" s="31"/>
      <c r="L875" s="31"/>
      <c r="M875" s="31"/>
      <c r="N875" s="31"/>
      <c r="O875" s="31"/>
      <c r="P875" s="31"/>
    </row>
    <row r="876" spans="1:17" ht="15" customHeight="1" x14ac:dyDescent="0.3">
      <c r="A876" s="38">
        <v>263</v>
      </c>
      <c r="B876" s="21" t="s">
        <v>638</v>
      </c>
      <c r="C876" s="54" t="s">
        <v>639</v>
      </c>
      <c r="D876" s="2">
        <v>120</v>
      </c>
      <c r="E876" s="2">
        <v>0</v>
      </c>
      <c r="F876" s="2">
        <v>0.05</v>
      </c>
      <c r="K876" s="31"/>
      <c r="L876" s="31"/>
      <c r="M876" s="31"/>
      <c r="N876" s="31"/>
      <c r="O876" s="31"/>
      <c r="P876" s="31"/>
    </row>
    <row r="877" spans="1:17" ht="15" customHeight="1" x14ac:dyDescent="0.3">
      <c r="A877" s="38">
        <v>264</v>
      </c>
      <c r="B877" s="21" t="s">
        <v>640</v>
      </c>
      <c r="C877" s="54" t="s">
        <v>641</v>
      </c>
      <c r="D877" s="2">
        <v>202</v>
      </c>
      <c r="E877" s="2">
        <v>0</v>
      </c>
      <c r="F877" s="2">
        <v>0.08</v>
      </c>
      <c r="K877" s="31"/>
      <c r="L877" s="31"/>
      <c r="M877" s="31"/>
      <c r="N877" s="31"/>
      <c r="O877" s="31"/>
      <c r="P877" s="31"/>
    </row>
    <row r="878" spans="1:17" ht="15" customHeight="1" x14ac:dyDescent="0.3">
      <c r="A878" s="38">
        <v>265</v>
      </c>
      <c r="B878" s="21" t="s">
        <v>642</v>
      </c>
      <c r="C878" s="54" t="s">
        <v>643</v>
      </c>
      <c r="D878" s="2">
        <v>436</v>
      </c>
      <c r="E878" s="2">
        <v>0.01</v>
      </c>
      <c r="F878" s="2">
        <v>0.17</v>
      </c>
      <c r="K878" s="31"/>
      <c r="L878" s="31"/>
      <c r="M878" s="31"/>
      <c r="N878" s="31"/>
      <c r="O878" s="31"/>
      <c r="P878" s="31"/>
    </row>
    <row r="879" spans="1:17" ht="15" customHeight="1" x14ac:dyDescent="0.3">
      <c r="A879" s="38">
        <v>266</v>
      </c>
      <c r="B879" s="21" t="s">
        <v>644</v>
      </c>
      <c r="C879" s="54" t="s">
        <v>645</v>
      </c>
      <c r="D879" s="2">
        <v>119</v>
      </c>
      <c r="E879" s="2">
        <v>0</v>
      </c>
      <c r="F879" s="2">
        <v>0.05</v>
      </c>
      <c r="K879" s="31"/>
      <c r="L879" s="31"/>
      <c r="M879" s="31"/>
      <c r="N879" s="31"/>
      <c r="O879" s="31"/>
      <c r="P879" s="31"/>
    </row>
    <row r="880" spans="1:17" ht="15" customHeight="1" x14ac:dyDescent="0.3">
      <c r="A880" s="46" t="s">
        <v>646</v>
      </c>
      <c r="B880" s="45" t="s">
        <v>808</v>
      </c>
      <c r="C880" s="46" t="s">
        <v>647</v>
      </c>
      <c r="D880" s="47">
        <f>SUM(D881:D884)</f>
        <v>467354</v>
      </c>
      <c r="E880" s="47">
        <f>SUM(E881:E884)</f>
        <v>8.75</v>
      </c>
      <c r="F880" s="47">
        <f>SUM(F881:F884)</f>
        <v>181.57</v>
      </c>
      <c r="K880" s="31"/>
      <c r="L880" s="31"/>
      <c r="M880" s="31"/>
      <c r="N880" s="31"/>
      <c r="O880" s="31"/>
      <c r="P880" s="31"/>
    </row>
    <row r="881" spans="1:17" ht="15" customHeight="1" x14ac:dyDescent="0.3">
      <c r="A881" s="38">
        <v>267</v>
      </c>
      <c r="B881" s="21" t="s">
        <v>648</v>
      </c>
      <c r="C881" s="54" t="s">
        <v>649</v>
      </c>
      <c r="D881" s="2">
        <v>76315</v>
      </c>
      <c r="E881" s="2">
        <v>1.43</v>
      </c>
      <c r="F881" s="2">
        <v>29.65</v>
      </c>
      <c r="K881" s="31"/>
      <c r="L881" s="31"/>
      <c r="M881" s="31"/>
      <c r="N881" s="31"/>
      <c r="O881" s="31"/>
      <c r="P881" s="31"/>
    </row>
    <row r="882" spans="1:17" ht="15" customHeight="1" x14ac:dyDescent="0.3">
      <c r="A882" s="38">
        <v>268</v>
      </c>
      <c r="B882" s="21" t="s">
        <v>650</v>
      </c>
      <c r="C882" s="54" t="s">
        <v>651</v>
      </c>
      <c r="D882" s="2">
        <v>97117</v>
      </c>
      <c r="E882" s="2">
        <v>1.82</v>
      </c>
      <c r="F882" s="2">
        <v>37.729999999999997</v>
      </c>
      <c r="K882" s="31"/>
      <c r="L882" s="31"/>
      <c r="M882" s="31"/>
      <c r="N882" s="31"/>
      <c r="O882" s="31"/>
      <c r="P882" s="31"/>
    </row>
    <row r="883" spans="1:17" ht="15" customHeight="1" x14ac:dyDescent="0.3">
      <c r="A883" s="38">
        <v>269</v>
      </c>
      <c r="B883" s="21" t="s">
        <v>652</v>
      </c>
      <c r="C883" s="54" t="s">
        <v>653</v>
      </c>
      <c r="D883" s="2">
        <v>1383</v>
      </c>
      <c r="E883" s="2">
        <v>0.03</v>
      </c>
      <c r="F883" s="2">
        <v>0.54</v>
      </c>
      <c r="K883" s="31"/>
      <c r="L883" s="31"/>
      <c r="M883" s="31"/>
      <c r="N883" s="31"/>
      <c r="O883" s="31"/>
      <c r="P883" s="31"/>
    </row>
    <row r="884" spans="1:17" ht="15" customHeight="1" x14ac:dyDescent="0.3">
      <c r="A884" s="38">
        <v>270</v>
      </c>
      <c r="B884" s="21" t="s">
        <v>654</v>
      </c>
      <c r="C884" s="54" t="s">
        <v>655</v>
      </c>
      <c r="D884" s="2">
        <v>292539</v>
      </c>
      <c r="E884" s="2">
        <v>5.47</v>
      </c>
      <c r="F884" s="2">
        <v>113.65</v>
      </c>
      <c r="K884" s="31"/>
      <c r="L884" s="31"/>
      <c r="M884" s="31"/>
      <c r="N884" s="31"/>
      <c r="O884" s="31"/>
      <c r="P884" s="31"/>
    </row>
    <row r="885" spans="1:17" ht="15" customHeight="1" x14ac:dyDescent="0.3">
      <c r="A885" s="46" t="s">
        <v>656</v>
      </c>
      <c r="B885" s="45" t="s">
        <v>809</v>
      </c>
      <c r="C885" s="46" t="s">
        <v>657</v>
      </c>
      <c r="D885" s="47">
        <f>SUM(D886:D904)</f>
        <v>209748</v>
      </c>
      <c r="E885" s="47">
        <f>SUM(E886:E904)</f>
        <v>3.92</v>
      </c>
      <c r="F885" s="47">
        <f>SUM(F886:F904)</f>
        <v>81.500000000000014</v>
      </c>
      <c r="K885" s="31"/>
      <c r="L885" s="31"/>
      <c r="M885" s="31"/>
      <c r="N885" s="31"/>
      <c r="O885" s="31"/>
      <c r="P885" s="31"/>
    </row>
    <row r="886" spans="1:17" ht="15" customHeight="1" x14ac:dyDescent="0.3">
      <c r="A886" s="38">
        <v>271</v>
      </c>
      <c r="B886" s="21" t="s">
        <v>658</v>
      </c>
      <c r="C886" s="54" t="s">
        <v>659</v>
      </c>
      <c r="D886" s="2">
        <v>1553</v>
      </c>
      <c r="E886" s="2">
        <v>0.03</v>
      </c>
      <c r="F886" s="2">
        <v>0.6</v>
      </c>
      <c r="K886" s="31"/>
      <c r="L886" s="31"/>
      <c r="M886" s="31"/>
      <c r="N886" s="31"/>
      <c r="O886" s="31"/>
      <c r="P886" s="31"/>
    </row>
    <row r="887" spans="1:17" ht="15" customHeight="1" x14ac:dyDescent="0.3">
      <c r="A887" s="38">
        <v>272</v>
      </c>
      <c r="B887" s="21" t="s">
        <v>660</v>
      </c>
      <c r="C887" s="54" t="s">
        <v>661</v>
      </c>
      <c r="D887" s="2">
        <v>4683</v>
      </c>
      <c r="E887" s="2">
        <v>0.09</v>
      </c>
      <c r="F887" s="2">
        <v>1.82</v>
      </c>
      <c r="K887" s="31"/>
      <c r="L887" s="31"/>
      <c r="M887" s="31"/>
      <c r="N887" s="31"/>
      <c r="O887" s="31"/>
      <c r="P887" s="31"/>
    </row>
    <row r="888" spans="1:17" ht="15" customHeight="1" x14ac:dyDescent="0.3">
      <c r="A888" s="38">
        <v>273</v>
      </c>
      <c r="B888" s="21" t="s">
        <v>662</v>
      </c>
      <c r="C888" s="54" t="s">
        <v>663</v>
      </c>
      <c r="D888" s="2">
        <v>5014</v>
      </c>
      <c r="E888" s="2">
        <v>0.09</v>
      </c>
      <c r="F888" s="2">
        <v>1.95</v>
      </c>
      <c r="K888" s="28"/>
      <c r="L888" s="28"/>
      <c r="M888" s="28"/>
      <c r="N888" s="28"/>
      <c r="O888" s="28"/>
      <c r="P888" s="28"/>
      <c r="Q888" s="28"/>
    </row>
    <row r="889" spans="1:17" ht="15" customHeight="1" x14ac:dyDescent="0.3">
      <c r="A889" s="38">
        <v>274</v>
      </c>
      <c r="B889" s="21" t="s">
        <v>664</v>
      </c>
      <c r="C889" s="54" t="s">
        <v>665</v>
      </c>
      <c r="D889" s="2">
        <v>17598</v>
      </c>
      <c r="E889" s="2">
        <v>0.33</v>
      </c>
      <c r="F889" s="2">
        <v>6.84</v>
      </c>
      <c r="K889" s="28"/>
      <c r="L889" s="28"/>
      <c r="M889" s="28"/>
    </row>
    <row r="890" spans="1:17" ht="15" customHeight="1" x14ac:dyDescent="0.3">
      <c r="A890" s="38">
        <v>275</v>
      </c>
      <c r="B890" s="21" t="s">
        <v>666</v>
      </c>
      <c r="C890" s="54" t="s">
        <v>667</v>
      </c>
      <c r="D890" s="2">
        <v>69</v>
      </c>
      <c r="E890" s="2">
        <v>0</v>
      </c>
      <c r="F890" s="2">
        <v>0.03</v>
      </c>
      <c r="K890" s="55"/>
    </row>
    <row r="891" spans="1:17" ht="15" customHeight="1" x14ac:dyDescent="0.3">
      <c r="A891" s="38">
        <v>276</v>
      </c>
      <c r="B891" s="21" t="s">
        <v>668</v>
      </c>
      <c r="C891" s="54" t="s">
        <v>669</v>
      </c>
      <c r="D891" s="2">
        <v>15510</v>
      </c>
      <c r="E891" s="2">
        <v>0.28999999999999998</v>
      </c>
      <c r="F891" s="2">
        <v>6.03</v>
      </c>
      <c r="K891" s="55"/>
    </row>
    <row r="892" spans="1:17" ht="15" customHeight="1" x14ac:dyDescent="0.3">
      <c r="A892" s="38">
        <v>277</v>
      </c>
      <c r="B892" s="21" t="s">
        <v>670</v>
      </c>
      <c r="C892" s="54" t="s">
        <v>671</v>
      </c>
      <c r="D892" s="2">
        <v>1821</v>
      </c>
      <c r="E892" s="2">
        <v>0.03</v>
      </c>
      <c r="F892" s="2">
        <v>0.71</v>
      </c>
      <c r="K892" s="31"/>
      <c r="L892" s="31"/>
      <c r="M892" s="31"/>
      <c r="N892" s="31"/>
      <c r="O892" s="31"/>
      <c r="P892" s="31"/>
    </row>
    <row r="893" spans="1:17" ht="15" customHeight="1" x14ac:dyDescent="0.3">
      <c r="A893" s="38">
        <v>278</v>
      </c>
      <c r="B893" s="21" t="s">
        <v>672</v>
      </c>
      <c r="C893" s="54" t="s">
        <v>673</v>
      </c>
      <c r="D893" s="2">
        <v>1009</v>
      </c>
      <c r="E893" s="2">
        <v>0.02</v>
      </c>
      <c r="F893" s="2">
        <v>0.39</v>
      </c>
      <c r="K893" s="31"/>
      <c r="L893" s="31"/>
      <c r="M893" s="31"/>
      <c r="N893" s="31"/>
      <c r="O893" s="31"/>
      <c r="P893" s="31"/>
    </row>
    <row r="894" spans="1:17" ht="15" customHeight="1" x14ac:dyDescent="0.3">
      <c r="A894" s="38">
        <v>279</v>
      </c>
      <c r="B894" s="21" t="s">
        <v>674</v>
      </c>
      <c r="C894" s="54" t="s">
        <v>675</v>
      </c>
      <c r="D894" s="2">
        <v>455</v>
      </c>
      <c r="E894" s="2">
        <v>0.01</v>
      </c>
      <c r="F894" s="2">
        <v>0.18</v>
      </c>
      <c r="K894" s="31"/>
      <c r="L894" s="31"/>
      <c r="M894" s="31"/>
      <c r="N894" s="31"/>
      <c r="O894" s="31"/>
      <c r="P894" s="31"/>
    </row>
    <row r="895" spans="1:17" ht="15" customHeight="1" x14ac:dyDescent="0.3">
      <c r="A895" s="38">
        <v>280</v>
      </c>
      <c r="B895" s="21" t="s">
        <v>676</v>
      </c>
      <c r="C895" s="54" t="s">
        <v>677</v>
      </c>
      <c r="D895" s="2">
        <v>4231</v>
      </c>
      <c r="E895" s="2">
        <v>0.08</v>
      </c>
      <c r="F895" s="2">
        <v>1.64</v>
      </c>
      <c r="K895" s="31"/>
      <c r="L895" s="31"/>
      <c r="M895" s="31"/>
      <c r="N895" s="31"/>
      <c r="O895" s="31"/>
      <c r="P895" s="31"/>
    </row>
    <row r="896" spans="1:17" ht="15" customHeight="1" x14ac:dyDescent="0.3">
      <c r="A896" s="38">
        <v>281</v>
      </c>
      <c r="B896" s="21" t="s">
        <v>678</v>
      </c>
      <c r="C896" s="54" t="s">
        <v>679</v>
      </c>
      <c r="D896" s="2">
        <v>126634</v>
      </c>
      <c r="E896" s="2">
        <v>2.37</v>
      </c>
      <c r="F896" s="2">
        <v>49.2</v>
      </c>
      <c r="K896" s="28"/>
      <c r="L896" s="28"/>
      <c r="M896" s="28"/>
      <c r="N896" s="28"/>
      <c r="O896" s="28"/>
      <c r="P896" s="28"/>
      <c r="Q896" s="28"/>
    </row>
    <row r="897" spans="1:16" ht="15" customHeight="1" x14ac:dyDescent="0.3">
      <c r="A897" s="38">
        <v>282</v>
      </c>
      <c r="B897" s="21" t="s">
        <v>680</v>
      </c>
      <c r="C897" s="54" t="s">
        <v>681</v>
      </c>
      <c r="D897" s="2">
        <v>8194</v>
      </c>
      <c r="E897" s="2">
        <v>0.15</v>
      </c>
      <c r="F897" s="2">
        <v>3.18</v>
      </c>
      <c r="K897" s="31"/>
      <c r="L897" s="31"/>
      <c r="M897" s="31"/>
      <c r="N897" s="31"/>
      <c r="O897" s="31"/>
      <c r="P897" s="31"/>
    </row>
    <row r="898" spans="1:16" ht="15" customHeight="1" x14ac:dyDescent="0.3">
      <c r="A898" s="38">
        <v>283</v>
      </c>
      <c r="B898" s="21" t="s">
        <v>682</v>
      </c>
      <c r="C898" s="54" t="s">
        <v>683</v>
      </c>
      <c r="D898" s="2">
        <v>7580</v>
      </c>
      <c r="E898" s="2">
        <v>0.14000000000000001</v>
      </c>
      <c r="F898" s="2">
        <v>2.94</v>
      </c>
      <c r="K898" s="31"/>
      <c r="L898" s="31"/>
      <c r="M898" s="31"/>
      <c r="N898" s="31"/>
      <c r="O898" s="31"/>
      <c r="P898" s="31"/>
    </row>
    <row r="899" spans="1:16" ht="15" customHeight="1" x14ac:dyDescent="0.3">
      <c r="A899" s="38">
        <v>284</v>
      </c>
      <c r="B899" s="21" t="s">
        <v>684</v>
      </c>
      <c r="C899" s="54" t="s">
        <v>685</v>
      </c>
      <c r="D899" s="2">
        <v>348</v>
      </c>
      <c r="E899" s="2">
        <v>0.01</v>
      </c>
      <c r="F899" s="2">
        <v>0.14000000000000001</v>
      </c>
      <c r="K899" s="31"/>
      <c r="L899" s="31"/>
      <c r="M899" s="31"/>
      <c r="N899" s="31"/>
      <c r="O899" s="31"/>
      <c r="P899" s="31"/>
    </row>
    <row r="900" spans="1:16" ht="15" customHeight="1" x14ac:dyDescent="0.3">
      <c r="A900" s="38">
        <v>285</v>
      </c>
      <c r="B900" s="21" t="s">
        <v>686</v>
      </c>
      <c r="C900" s="54" t="s">
        <v>687</v>
      </c>
      <c r="D900" s="2">
        <v>685</v>
      </c>
      <c r="E900" s="2">
        <v>0.01</v>
      </c>
      <c r="F900" s="2">
        <v>0.27</v>
      </c>
      <c r="K900" s="31"/>
      <c r="L900" s="31"/>
      <c r="M900" s="31"/>
      <c r="N900" s="31"/>
      <c r="O900" s="31"/>
      <c r="P900" s="31"/>
    </row>
    <row r="901" spans="1:16" ht="15" customHeight="1" x14ac:dyDescent="0.3">
      <c r="A901" s="38">
        <v>286</v>
      </c>
      <c r="B901" s="21" t="s">
        <v>688</v>
      </c>
      <c r="C901" s="54" t="s">
        <v>689</v>
      </c>
      <c r="D901" s="2">
        <v>102</v>
      </c>
      <c r="E901" s="2">
        <v>0</v>
      </c>
      <c r="F901" s="2">
        <v>0.04</v>
      </c>
      <c r="K901" s="31"/>
      <c r="L901" s="31"/>
      <c r="M901" s="31"/>
      <c r="N901" s="31"/>
      <c r="O901" s="31"/>
      <c r="P901" s="31"/>
    </row>
    <row r="902" spans="1:16" ht="15" customHeight="1" x14ac:dyDescent="0.3">
      <c r="A902" s="38">
        <v>287</v>
      </c>
      <c r="B902" s="21" t="s">
        <v>690</v>
      </c>
      <c r="C902" s="54" t="s">
        <v>691</v>
      </c>
      <c r="D902" s="2">
        <v>10534</v>
      </c>
      <c r="E902" s="2">
        <v>0.2</v>
      </c>
      <c r="F902" s="2">
        <v>4.09</v>
      </c>
      <c r="K902" s="31"/>
      <c r="L902" s="31"/>
      <c r="M902" s="31"/>
      <c r="N902" s="31"/>
      <c r="O902" s="31"/>
      <c r="P902" s="31"/>
    </row>
    <row r="903" spans="1:16" ht="15" customHeight="1" x14ac:dyDescent="0.3">
      <c r="A903" s="38">
        <v>288</v>
      </c>
      <c r="B903" s="21" t="s">
        <v>692</v>
      </c>
      <c r="C903" s="54" t="s">
        <v>693</v>
      </c>
      <c r="D903" s="2">
        <v>2285</v>
      </c>
      <c r="E903" s="2">
        <v>0.04</v>
      </c>
      <c r="F903" s="2">
        <v>0.89</v>
      </c>
      <c r="K903" s="31"/>
      <c r="L903" s="31"/>
      <c r="M903" s="31"/>
      <c r="N903" s="31"/>
      <c r="O903" s="31"/>
      <c r="P903" s="31"/>
    </row>
    <row r="904" spans="1:16" ht="15" customHeight="1" x14ac:dyDescent="0.3">
      <c r="A904" s="38">
        <v>289</v>
      </c>
      <c r="B904" s="21" t="s">
        <v>694</v>
      </c>
      <c r="C904" s="54" t="s">
        <v>695</v>
      </c>
      <c r="D904" s="2">
        <v>1443</v>
      </c>
      <c r="E904" s="2">
        <v>0.03</v>
      </c>
      <c r="F904" s="2">
        <v>0.56000000000000005</v>
      </c>
      <c r="K904" s="31"/>
      <c r="L904" s="31"/>
      <c r="M904" s="31"/>
      <c r="N904" s="31"/>
      <c r="O904" s="31"/>
      <c r="P904" s="31"/>
    </row>
    <row r="905" spans="1:16" ht="15" customHeight="1" x14ac:dyDescent="0.3">
      <c r="A905" s="46" t="s">
        <v>696</v>
      </c>
      <c r="B905" s="45" t="s">
        <v>810</v>
      </c>
      <c r="C905" s="46" t="s">
        <v>697</v>
      </c>
      <c r="D905" s="47">
        <f>SUM(D906:D914)</f>
        <v>535089</v>
      </c>
      <c r="E905" s="47">
        <f>SUM(E906:E914)</f>
        <v>10</v>
      </c>
      <c r="F905" s="47">
        <f>SUM(F906:F914)</f>
        <v>207.89000000000004</v>
      </c>
      <c r="K905" s="31"/>
      <c r="L905" s="31"/>
      <c r="M905" s="31"/>
      <c r="N905" s="31"/>
      <c r="O905" s="31"/>
      <c r="P905" s="31"/>
    </row>
    <row r="906" spans="1:16" ht="15" customHeight="1" x14ac:dyDescent="0.3">
      <c r="A906" s="38">
        <v>290</v>
      </c>
      <c r="B906" s="21" t="s">
        <v>698</v>
      </c>
      <c r="C906" s="54" t="s">
        <v>699</v>
      </c>
      <c r="D906" s="2">
        <v>281469</v>
      </c>
      <c r="E906" s="2">
        <v>5.26</v>
      </c>
      <c r="F906" s="2">
        <v>109.35</v>
      </c>
      <c r="K906" s="31"/>
      <c r="L906" s="31"/>
      <c r="M906" s="31"/>
      <c r="N906" s="31"/>
      <c r="O906" s="31"/>
      <c r="P906" s="31"/>
    </row>
    <row r="907" spans="1:16" ht="15" customHeight="1" x14ac:dyDescent="0.3">
      <c r="A907" s="38">
        <v>291</v>
      </c>
      <c r="B907" s="21" t="s">
        <v>700</v>
      </c>
      <c r="C907" s="54" t="s">
        <v>701</v>
      </c>
      <c r="D907" s="2">
        <v>2365</v>
      </c>
      <c r="E907" s="2">
        <v>0.04</v>
      </c>
      <c r="F907" s="2">
        <v>0.92</v>
      </c>
      <c r="K907" s="31"/>
    </row>
    <row r="908" spans="1:16" ht="15" customHeight="1" x14ac:dyDescent="0.3">
      <c r="A908" s="38">
        <v>292</v>
      </c>
      <c r="B908" s="21" t="s">
        <v>702</v>
      </c>
      <c r="C908" s="54" t="s">
        <v>703</v>
      </c>
      <c r="D908" s="2">
        <v>87847</v>
      </c>
      <c r="E908" s="2">
        <v>1.64</v>
      </c>
      <c r="F908" s="2">
        <v>34.130000000000003</v>
      </c>
      <c r="K908" s="31"/>
      <c r="L908" s="31"/>
      <c r="M908" s="31"/>
      <c r="N908" s="31"/>
      <c r="O908" s="31"/>
      <c r="P908" s="31"/>
    </row>
    <row r="909" spans="1:16" ht="15" customHeight="1" x14ac:dyDescent="0.3">
      <c r="A909" s="38">
        <v>293</v>
      </c>
      <c r="B909" s="21" t="s">
        <v>704</v>
      </c>
      <c r="C909" s="54" t="s">
        <v>705</v>
      </c>
      <c r="D909" s="2">
        <v>67</v>
      </c>
      <c r="E909" s="2">
        <v>0</v>
      </c>
      <c r="F909" s="2">
        <v>0.03</v>
      </c>
      <c r="K909" s="31"/>
    </row>
    <row r="910" spans="1:16" ht="15" customHeight="1" x14ac:dyDescent="0.3">
      <c r="A910" s="38">
        <v>294</v>
      </c>
      <c r="B910" s="21" t="s">
        <v>706</v>
      </c>
      <c r="C910" s="54" t="s">
        <v>707</v>
      </c>
      <c r="D910" s="2">
        <v>767</v>
      </c>
      <c r="E910" s="2">
        <v>0.01</v>
      </c>
      <c r="F910" s="2">
        <v>0.3</v>
      </c>
      <c r="K910" s="31"/>
    </row>
    <row r="911" spans="1:16" ht="15" customHeight="1" x14ac:dyDescent="0.3">
      <c r="A911" s="38">
        <v>295</v>
      </c>
      <c r="B911" s="21" t="s">
        <v>708</v>
      </c>
      <c r="C911" s="54" t="s">
        <v>709</v>
      </c>
      <c r="D911" s="2">
        <v>10</v>
      </c>
      <c r="E911" s="2">
        <v>0</v>
      </c>
      <c r="F911" s="2">
        <v>0</v>
      </c>
      <c r="K911" s="31"/>
      <c r="L911" s="31"/>
      <c r="M911" s="31"/>
      <c r="N911" s="31"/>
      <c r="O911" s="31"/>
      <c r="P911" s="31"/>
    </row>
    <row r="912" spans="1:16" ht="15" customHeight="1" x14ac:dyDescent="0.3">
      <c r="A912" s="38">
        <v>296</v>
      </c>
      <c r="B912" s="21" t="s">
        <v>710</v>
      </c>
      <c r="C912" s="54" t="s">
        <v>711</v>
      </c>
      <c r="D912" s="2">
        <v>273</v>
      </c>
      <c r="E912" s="2">
        <v>0.01</v>
      </c>
      <c r="F912" s="2">
        <v>0.11</v>
      </c>
      <c r="K912" s="31"/>
      <c r="L912" s="31"/>
      <c r="M912" s="31"/>
      <c r="N912" s="31"/>
      <c r="O912" s="31"/>
      <c r="P912" s="31"/>
    </row>
    <row r="913" spans="1:17" ht="15" customHeight="1" x14ac:dyDescent="0.3">
      <c r="A913" s="38">
        <v>297</v>
      </c>
      <c r="B913" s="21" t="s">
        <v>712</v>
      </c>
      <c r="C913" s="54" t="s">
        <v>713</v>
      </c>
      <c r="D913" s="2">
        <v>28732</v>
      </c>
      <c r="E913" s="2">
        <v>0.54</v>
      </c>
      <c r="F913" s="2">
        <v>11.16</v>
      </c>
      <c r="K913" s="31"/>
      <c r="L913" s="31"/>
      <c r="M913" s="31"/>
      <c r="N913" s="31"/>
      <c r="O913" s="31"/>
      <c r="P913" s="31"/>
    </row>
    <row r="914" spans="1:17" ht="15" customHeight="1" x14ac:dyDescent="0.3">
      <c r="A914" s="38">
        <v>298</v>
      </c>
      <c r="B914" s="21" t="s">
        <v>714</v>
      </c>
      <c r="C914" s="54" t="s">
        <v>715</v>
      </c>
      <c r="D914" s="2">
        <v>133559</v>
      </c>
      <c r="E914" s="2">
        <v>2.5</v>
      </c>
      <c r="F914" s="2">
        <v>51.89</v>
      </c>
      <c r="K914" s="31"/>
      <c r="L914" s="31"/>
      <c r="M914" s="31"/>
      <c r="N914" s="31"/>
      <c r="O914" s="31"/>
      <c r="P914" s="31"/>
    </row>
    <row r="915" spans="1:17" ht="15" customHeight="1" x14ac:dyDescent="0.3">
      <c r="A915" s="46" t="s">
        <v>716</v>
      </c>
      <c r="B915" s="45" t="s">
        <v>811</v>
      </c>
      <c r="C915" s="46" t="s">
        <v>717</v>
      </c>
      <c r="D915" s="47">
        <f>SUM(D916:D919)</f>
        <v>14678</v>
      </c>
      <c r="E915" s="47">
        <f t="shared" ref="E915:F915" si="8">SUM(E916:E919)</f>
        <v>0.27</v>
      </c>
      <c r="F915" s="47">
        <f t="shared" si="8"/>
        <v>5.7</v>
      </c>
      <c r="K915" s="31"/>
      <c r="L915" s="31"/>
      <c r="M915" s="31"/>
      <c r="N915" s="31"/>
      <c r="O915" s="31"/>
      <c r="P915" s="31"/>
    </row>
    <row r="916" spans="1:17" ht="15" customHeight="1" x14ac:dyDescent="0.3">
      <c r="A916" s="78">
        <v>901</v>
      </c>
      <c r="B916" s="49" t="s">
        <v>718</v>
      </c>
      <c r="C916" s="78" t="s">
        <v>719</v>
      </c>
      <c r="D916" s="78">
        <v>2</v>
      </c>
      <c r="E916" s="78">
        <v>0</v>
      </c>
      <c r="F916" s="78">
        <v>0</v>
      </c>
      <c r="K916" s="31"/>
      <c r="L916" s="31"/>
      <c r="M916" s="31"/>
      <c r="N916" s="31"/>
      <c r="O916" s="31"/>
      <c r="P916" s="31"/>
    </row>
    <row r="917" spans="1:17" ht="15" customHeight="1" x14ac:dyDescent="0.3">
      <c r="A917" s="38">
        <v>902</v>
      </c>
      <c r="B917" s="59" t="s">
        <v>720</v>
      </c>
      <c r="C917" s="54" t="s">
        <v>721</v>
      </c>
      <c r="D917" s="2">
        <v>14016</v>
      </c>
      <c r="E917" s="2">
        <v>0.26</v>
      </c>
      <c r="F917" s="2">
        <v>5.45</v>
      </c>
      <c r="K917" s="31"/>
      <c r="L917" s="31"/>
      <c r="M917" s="31"/>
      <c r="N917" s="31"/>
      <c r="O917" s="31"/>
      <c r="P917" s="31"/>
    </row>
    <row r="918" spans="1:17" ht="15" customHeight="1" x14ac:dyDescent="0.3">
      <c r="A918" s="2">
        <v>904</v>
      </c>
      <c r="B918" s="61" t="s">
        <v>722</v>
      </c>
      <c r="C918" s="2" t="s">
        <v>723</v>
      </c>
      <c r="D918" s="2">
        <v>655</v>
      </c>
      <c r="E918" s="2">
        <v>0.01</v>
      </c>
      <c r="F918" s="2">
        <v>0.25</v>
      </c>
      <c r="K918" s="31"/>
      <c r="L918" s="31"/>
      <c r="M918" s="31"/>
      <c r="N918" s="31"/>
      <c r="O918" s="31"/>
      <c r="P918" s="31"/>
    </row>
    <row r="919" spans="1:17" ht="15" customHeight="1" x14ac:dyDescent="0.3">
      <c r="A919" s="2">
        <v>905</v>
      </c>
      <c r="B919" s="61" t="s">
        <v>724</v>
      </c>
      <c r="C919" s="2" t="s">
        <v>725</v>
      </c>
      <c r="D919" s="2">
        <v>5</v>
      </c>
      <c r="E919" s="2">
        <v>0</v>
      </c>
      <c r="F919" s="2">
        <v>0</v>
      </c>
      <c r="K919" s="31"/>
      <c r="L919" s="31"/>
      <c r="M919" s="31"/>
      <c r="N919" s="31"/>
      <c r="O919" s="31"/>
      <c r="P919" s="31"/>
    </row>
    <row r="920" spans="1:17" ht="15" customHeight="1" x14ac:dyDescent="0.3">
      <c r="K920" s="28"/>
      <c r="L920" s="28"/>
      <c r="M920" s="28"/>
      <c r="N920" s="28"/>
      <c r="O920" s="28"/>
      <c r="P920" s="28"/>
      <c r="Q920" s="28"/>
    </row>
    <row r="921" spans="1:17" ht="15" customHeight="1" x14ac:dyDescent="0.3">
      <c r="K921" s="28"/>
      <c r="L921" s="28"/>
      <c r="M921" s="28"/>
    </row>
    <row r="922" spans="1:17" ht="15" customHeight="1" x14ac:dyDescent="0.3">
      <c r="K922" s="55"/>
    </row>
    <row r="923" spans="1:17" ht="15" customHeight="1" x14ac:dyDescent="0.3">
      <c r="K923" s="31"/>
      <c r="L923" s="31"/>
      <c r="M923" s="31"/>
      <c r="N923" s="31"/>
      <c r="O923" s="31"/>
      <c r="P923" s="31"/>
    </row>
    <row r="924" spans="1:17" ht="15" customHeight="1" x14ac:dyDescent="0.3">
      <c r="K924" s="31"/>
      <c r="L924" s="31"/>
      <c r="M924" s="31"/>
      <c r="N924" s="31"/>
      <c r="O924" s="31"/>
      <c r="P924" s="31"/>
    </row>
    <row r="925" spans="1:17" ht="15" customHeight="1" x14ac:dyDescent="0.3"/>
    <row r="926" spans="1:17" ht="15" customHeight="1" x14ac:dyDescent="0.3">
      <c r="K926" s="31"/>
    </row>
    <row r="927" spans="1:17" ht="15" customHeight="1" x14ac:dyDescent="0.3"/>
    <row r="928" spans="1:17" ht="15" customHeight="1" x14ac:dyDescent="0.3">
      <c r="J928" s="28"/>
    </row>
    <row r="929" spans="10:16" ht="15" customHeight="1" x14ac:dyDescent="0.3">
      <c r="J929" s="19"/>
    </row>
    <row r="930" spans="10:16" ht="15" customHeight="1" x14ac:dyDescent="0.3">
      <c r="J930" s="31"/>
    </row>
    <row r="931" spans="10:16" ht="15" customHeight="1" x14ac:dyDescent="0.3">
      <c r="J931" s="19"/>
    </row>
    <row r="932" spans="10:16" ht="15" customHeight="1" x14ac:dyDescent="0.3">
      <c r="J932" s="31"/>
    </row>
    <row r="933" spans="10:16" ht="15" customHeight="1" x14ac:dyDescent="0.3">
      <c r="J933" s="19"/>
      <c r="K933" s="31"/>
      <c r="L933" s="31"/>
      <c r="M933" s="31"/>
    </row>
    <row r="934" spans="10:16" ht="15" customHeight="1" x14ac:dyDescent="0.3">
      <c r="K934" s="31"/>
      <c r="L934" s="31"/>
    </row>
    <row r="935" spans="10:16" ht="15" customHeight="1" x14ac:dyDescent="0.3">
      <c r="K935" s="31"/>
    </row>
    <row r="936" spans="10:16" ht="15" customHeight="1" x14ac:dyDescent="0.3">
      <c r="K936" s="19"/>
      <c r="L936" s="19"/>
      <c r="M936" s="19"/>
    </row>
    <row r="937" spans="10:16" ht="15" customHeight="1" x14ac:dyDescent="0.3">
      <c r="K937" s="19"/>
      <c r="L937" s="19"/>
    </row>
    <row r="938" spans="10:16" ht="15" customHeight="1" x14ac:dyDescent="0.3">
      <c r="K938" s="31"/>
      <c r="L938" s="31"/>
      <c r="M938" s="31"/>
      <c r="N938" s="31"/>
      <c r="O938" s="31"/>
      <c r="P938" s="31"/>
    </row>
    <row r="939" spans="10:16" ht="15" customHeight="1" x14ac:dyDescent="0.3">
      <c r="K939" s="31"/>
      <c r="L939" s="31"/>
      <c r="M939" s="31"/>
      <c r="N939" s="31"/>
      <c r="O939" s="31"/>
      <c r="P939" s="31"/>
    </row>
    <row r="940" spans="10:16" ht="15" customHeight="1" x14ac:dyDescent="0.3">
      <c r="K940" s="31"/>
      <c r="L940" s="31"/>
      <c r="M940" s="31"/>
      <c r="N940" s="31"/>
      <c r="O940" s="31"/>
      <c r="P940" s="31"/>
    </row>
    <row r="941" spans="10:16" x14ac:dyDescent="0.3">
      <c r="K941" s="31"/>
      <c r="L941" s="31"/>
      <c r="M941" s="31"/>
      <c r="N941" s="31"/>
      <c r="O941" s="31"/>
      <c r="P941" s="31"/>
    </row>
    <row r="942" spans="10:16" x14ac:dyDescent="0.3">
      <c r="K942" s="31"/>
      <c r="L942" s="31"/>
      <c r="M942" s="31"/>
      <c r="N942" s="31"/>
      <c r="O942" s="31"/>
      <c r="P942" s="31"/>
    </row>
    <row r="943" spans="10:16" x14ac:dyDescent="0.3">
      <c r="K943" s="31"/>
      <c r="L943" s="31"/>
      <c r="M943" s="31"/>
      <c r="N943" s="31"/>
      <c r="O943" s="31"/>
      <c r="P943" s="31"/>
    </row>
    <row r="944" spans="10:16" x14ac:dyDescent="0.3">
      <c r="K944" s="31"/>
      <c r="L944" s="31"/>
      <c r="M944" s="31"/>
      <c r="N944" s="31"/>
      <c r="O944" s="31"/>
      <c r="P944" s="31"/>
    </row>
    <row r="945" spans="11:17" x14ac:dyDescent="0.3">
      <c r="K945" s="28"/>
      <c r="L945" s="28"/>
      <c r="M945" s="28"/>
      <c r="N945" s="28"/>
      <c r="O945" s="28"/>
      <c r="P945" s="28"/>
      <c r="Q945" s="28"/>
    </row>
    <row r="946" spans="11:17" x14ac:dyDescent="0.3">
      <c r="K946" s="31"/>
      <c r="L946" s="31"/>
      <c r="M946" s="31"/>
      <c r="N946" s="31"/>
      <c r="O946" s="31"/>
      <c r="P946" s="31"/>
    </row>
    <row r="947" spans="11:17" x14ac:dyDescent="0.3">
      <c r="K947" s="31"/>
      <c r="L947" s="31"/>
      <c r="M947" s="31"/>
      <c r="N947" s="31"/>
      <c r="O947" s="31"/>
      <c r="P947" s="31"/>
    </row>
    <row r="948" spans="11:17" x14ac:dyDescent="0.3">
      <c r="K948" s="31"/>
      <c r="L948" s="31"/>
      <c r="M948" s="31"/>
      <c r="N948" s="31"/>
      <c r="O948" s="31"/>
      <c r="P948" s="31"/>
    </row>
    <row r="949" spans="11:17" x14ac:dyDescent="0.3">
      <c r="K949" s="31"/>
      <c r="L949" s="31"/>
      <c r="M949" s="31"/>
      <c r="N949" s="31"/>
      <c r="O949" s="31"/>
      <c r="P949" s="31"/>
    </row>
  </sheetData>
  <mergeCells count="3">
    <mergeCell ref="A4:B4"/>
    <mergeCell ref="A5:B5"/>
    <mergeCell ref="B7:C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7C166-CB71-48D3-8855-EED2024FF261}">
  <dimension ref="A1:I36"/>
  <sheetViews>
    <sheetView zoomScaleNormal="100" workbookViewId="0"/>
  </sheetViews>
  <sheetFormatPr defaultColWidth="8.88671875" defaultRowHeight="13.2" x14ac:dyDescent="0.3"/>
  <cols>
    <col min="1" max="1" width="30.88671875" style="2" bestFit="1" customWidth="1"/>
    <col min="2" max="7" width="18.6640625" style="2" customWidth="1"/>
    <col min="8" max="8" width="14.109375" style="2" customWidth="1"/>
    <col min="9" max="9" width="11.44140625" style="2" customWidth="1"/>
    <col min="10" max="16384" width="8.88671875" style="2"/>
  </cols>
  <sheetData>
    <row r="1" spans="1:9" x14ac:dyDescent="0.3">
      <c r="A1" s="1" t="s">
        <v>29</v>
      </c>
    </row>
    <row r="2" spans="1:9" x14ac:dyDescent="0.3">
      <c r="A2" s="3" t="s">
        <v>30</v>
      </c>
    </row>
    <row r="4" spans="1:9" x14ac:dyDescent="0.3">
      <c r="A4" s="4" t="s">
        <v>33</v>
      </c>
    </row>
    <row r="5" spans="1:9" x14ac:dyDescent="0.3">
      <c r="A5" s="3" t="s">
        <v>34</v>
      </c>
    </row>
    <row r="7" spans="1:9" ht="26.4" x14ac:dyDescent="0.3">
      <c r="A7" s="179" t="s">
        <v>817</v>
      </c>
      <c r="B7" s="79" t="s">
        <v>0</v>
      </c>
      <c r="C7" s="79" t="s">
        <v>1</v>
      </c>
      <c r="D7" s="79" t="s">
        <v>2</v>
      </c>
      <c r="E7" s="79" t="s">
        <v>3</v>
      </c>
      <c r="F7" s="80" t="s">
        <v>4</v>
      </c>
      <c r="G7" s="80" t="s">
        <v>10</v>
      </c>
      <c r="H7" s="80" t="s">
        <v>24</v>
      </c>
      <c r="I7" s="80" t="s">
        <v>25</v>
      </c>
    </row>
    <row r="8" spans="1:9" ht="27.75" customHeight="1" x14ac:dyDescent="0.3">
      <c r="A8" s="180"/>
      <c r="B8" s="81" t="s">
        <v>5</v>
      </c>
      <c r="C8" s="81" t="s">
        <v>6</v>
      </c>
      <c r="D8" s="81" t="s">
        <v>7</v>
      </c>
      <c r="E8" s="81" t="s">
        <v>8</v>
      </c>
      <c r="F8" s="82" t="s">
        <v>9</v>
      </c>
      <c r="G8" s="82" t="s">
        <v>11</v>
      </c>
      <c r="H8" s="82" t="s">
        <v>26</v>
      </c>
      <c r="I8" s="82" t="s">
        <v>27</v>
      </c>
    </row>
    <row r="9" spans="1:9" ht="20.100000000000001" customHeight="1" x14ac:dyDescent="0.3">
      <c r="A9" s="83" t="s">
        <v>781</v>
      </c>
      <c r="B9" s="163">
        <v>1224</v>
      </c>
      <c r="C9" s="164">
        <v>130</v>
      </c>
      <c r="D9" s="164">
        <v>233</v>
      </c>
      <c r="E9" s="164">
        <v>861</v>
      </c>
      <c r="F9" s="164">
        <v>1814</v>
      </c>
      <c r="G9" s="164">
        <v>78</v>
      </c>
      <c r="H9" s="164">
        <v>46</v>
      </c>
      <c r="I9" s="165">
        <v>91</v>
      </c>
    </row>
    <row r="10" spans="1:9" ht="20.100000000000001" customHeight="1" x14ac:dyDescent="0.3">
      <c r="A10" s="12" t="s">
        <v>782</v>
      </c>
      <c r="B10" s="166">
        <v>555</v>
      </c>
      <c r="C10" s="166">
        <v>68</v>
      </c>
      <c r="D10" s="166">
        <v>107</v>
      </c>
      <c r="E10" s="166">
        <v>380</v>
      </c>
      <c r="F10" s="166">
        <v>781</v>
      </c>
      <c r="G10" s="166">
        <v>37</v>
      </c>
      <c r="H10" s="166">
        <v>23</v>
      </c>
      <c r="I10" s="166">
        <v>44</v>
      </c>
    </row>
    <row r="11" spans="1:9" ht="30" customHeight="1" x14ac:dyDescent="0.3">
      <c r="A11" s="158" t="s">
        <v>757</v>
      </c>
      <c r="B11" s="159">
        <v>28</v>
      </c>
      <c r="C11" s="159">
        <v>9</v>
      </c>
      <c r="D11" s="159">
        <v>9</v>
      </c>
      <c r="E11" s="159">
        <v>10</v>
      </c>
      <c r="F11" s="159">
        <v>35</v>
      </c>
      <c r="G11" s="159">
        <v>3</v>
      </c>
      <c r="H11" s="159">
        <v>1</v>
      </c>
      <c r="I11" s="159">
        <v>3</v>
      </c>
    </row>
    <row r="12" spans="1:9" ht="30" customHeight="1" x14ac:dyDescent="0.3">
      <c r="A12" s="160" t="s">
        <v>785</v>
      </c>
      <c r="B12" s="159">
        <v>16</v>
      </c>
      <c r="C12" s="159">
        <v>3</v>
      </c>
      <c r="D12" s="159">
        <v>1</v>
      </c>
      <c r="E12" s="159">
        <v>12</v>
      </c>
      <c r="F12" s="159">
        <v>29</v>
      </c>
      <c r="G12" s="159">
        <v>3</v>
      </c>
      <c r="H12" s="159" t="s">
        <v>28</v>
      </c>
      <c r="I12" s="159">
        <v>2</v>
      </c>
    </row>
    <row r="13" spans="1:9" ht="30" customHeight="1" x14ac:dyDescent="0.3">
      <c r="A13" s="158" t="s">
        <v>758</v>
      </c>
      <c r="B13" s="159">
        <v>22</v>
      </c>
      <c r="C13" s="159">
        <v>1</v>
      </c>
      <c r="D13" s="159">
        <v>5</v>
      </c>
      <c r="E13" s="159">
        <v>16</v>
      </c>
      <c r="F13" s="159">
        <v>28</v>
      </c>
      <c r="G13" s="159">
        <v>2</v>
      </c>
      <c r="H13" s="159" t="s">
        <v>28</v>
      </c>
      <c r="I13" s="159">
        <v>1</v>
      </c>
    </row>
    <row r="14" spans="1:9" ht="30" customHeight="1" x14ac:dyDescent="0.3">
      <c r="A14" s="158" t="s">
        <v>759</v>
      </c>
      <c r="B14" s="159">
        <v>39</v>
      </c>
      <c r="C14" s="159">
        <v>4</v>
      </c>
      <c r="D14" s="159">
        <v>17</v>
      </c>
      <c r="E14" s="159">
        <v>18</v>
      </c>
      <c r="F14" s="159">
        <v>57</v>
      </c>
      <c r="G14" s="159">
        <v>3</v>
      </c>
      <c r="H14" s="159" t="s">
        <v>28</v>
      </c>
      <c r="I14" s="159">
        <v>4</v>
      </c>
    </row>
    <row r="15" spans="1:9" ht="30" customHeight="1" x14ac:dyDescent="0.3">
      <c r="A15" s="158" t="s">
        <v>760</v>
      </c>
      <c r="B15" s="159">
        <v>23</v>
      </c>
      <c r="C15" s="159">
        <v>1</v>
      </c>
      <c r="D15" s="159">
        <v>6</v>
      </c>
      <c r="E15" s="159">
        <v>16</v>
      </c>
      <c r="F15" s="159">
        <v>38</v>
      </c>
      <c r="G15" s="159">
        <v>1</v>
      </c>
      <c r="H15" s="159">
        <v>1</v>
      </c>
      <c r="I15" s="159">
        <v>1</v>
      </c>
    </row>
    <row r="16" spans="1:9" ht="30" customHeight="1" x14ac:dyDescent="0.3">
      <c r="A16" s="158" t="s">
        <v>761</v>
      </c>
      <c r="B16" s="159">
        <v>85</v>
      </c>
      <c r="C16" s="159">
        <v>3</v>
      </c>
      <c r="D16" s="159">
        <v>13</v>
      </c>
      <c r="E16" s="159">
        <v>69</v>
      </c>
      <c r="F16" s="159">
        <v>124</v>
      </c>
      <c r="G16" s="159">
        <v>6</v>
      </c>
      <c r="H16" s="159">
        <v>1</v>
      </c>
      <c r="I16" s="159">
        <v>1</v>
      </c>
    </row>
    <row r="17" spans="1:9" ht="30" customHeight="1" x14ac:dyDescent="0.3">
      <c r="A17" s="158" t="s">
        <v>762</v>
      </c>
      <c r="B17" s="159">
        <v>57</v>
      </c>
      <c r="C17" s="159">
        <v>11</v>
      </c>
      <c r="D17" s="159">
        <v>13</v>
      </c>
      <c r="E17" s="159">
        <v>33</v>
      </c>
      <c r="F17" s="159">
        <v>73</v>
      </c>
      <c r="G17" s="159">
        <v>3</v>
      </c>
      <c r="H17" s="159">
        <v>2</v>
      </c>
      <c r="I17" s="159">
        <v>5</v>
      </c>
    </row>
    <row r="18" spans="1:9" ht="30" customHeight="1" x14ac:dyDescent="0.3">
      <c r="A18" s="158" t="s">
        <v>763</v>
      </c>
      <c r="B18" s="159">
        <v>285</v>
      </c>
      <c r="C18" s="159">
        <v>36</v>
      </c>
      <c r="D18" s="159">
        <v>43</v>
      </c>
      <c r="E18" s="159">
        <v>206</v>
      </c>
      <c r="F18" s="159">
        <v>397</v>
      </c>
      <c r="G18" s="159">
        <v>16</v>
      </c>
      <c r="H18" s="159">
        <v>18</v>
      </c>
      <c r="I18" s="159">
        <v>27</v>
      </c>
    </row>
    <row r="19" spans="1:9" ht="20.100000000000001" customHeight="1" x14ac:dyDescent="0.3">
      <c r="A19" s="157" t="s">
        <v>784</v>
      </c>
      <c r="B19" s="166">
        <v>669</v>
      </c>
      <c r="C19" s="166">
        <v>62</v>
      </c>
      <c r="D19" s="166">
        <v>126</v>
      </c>
      <c r="E19" s="166">
        <v>481</v>
      </c>
      <c r="F19" s="166">
        <v>1033</v>
      </c>
      <c r="G19" s="166">
        <v>41</v>
      </c>
      <c r="H19" s="166">
        <v>23</v>
      </c>
      <c r="I19" s="166">
        <v>47</v>
      </c>
    </row>
    <row r="20" spans="1:9" ht="30" customHeight="1" x14ac:dyDescent="0.3">
      <c r="A20" s="158" t="s">
        <v>764</v>
      </c>
      <c r="B20" s="159">
        <v>48</v>
      </c>
      <c r="C20" s="159">
        <v>2</v>
      </c>
      <c r="D20" s="159">
        <v>9</v>
      </c>
      <c r="E20" s="159">
        <v>37</v>
      </c>
      <c r="F20" s="159">
        <v>93</v>
      </c>
      <c r="G20" s="159">
        <v>2</v>
      </c>
      <c r="H20" s="159">
        <v>2</v>
      </c>
      <c r="I20" s="159">
        <v>3</v>
      </c>
    </row>
    <row r="21" spans="1:9" ht="30" customHeight="1" x14ac:dyDescent="0.3">
      <c r="A21" s="158" t="s">
        <v>765</v>
      </c>
      <c r="B21" s="159">
        <v>30</v>
      </c>
      <c r="C21" s="159">
        <v>2</v>
      </c>
      <c r="D21" s="159">
        <v>7</v>
      </c>
      <c r="E21" s="159">
        <v>21</v>
      </c>
      <c r="F21" s="159">
        <v>40</v>
      </c>
      <c r="G21" s="159">
        <v>1</v>
      </c>
      <c r="H21" s="159">
        <v>1</v>
      </c>
      <c r="I21" s="159">
        <v>1</v>
      </c>
    </row>
    <row r="22" spans="1:9" ht="30" customHeight="1" x14ac:dyDescent="0.3">
      <c r="A22" s="158" t="s">
        <v>766</v>
      </c>
      <c r="B22" s="159">
        <v>37</v>
      </c>
      <c r="C22" s="159">
        <v>2</v>
      </c>
      <c r="D22" s="159">
        <v>8</v>
      </c>
      <c r="E22" s="159">
        <v>27</v>
      </c>
      <c r="F22" s="159">
        <v>57</v>
      </c>
      <c r="G22" s="159">
        <v>1</v>
      </c>
      <c r="H22" s="159">
        <v>2</v>
      </c>
      <c r="I22" s="159">
        <v>1</v>
      </c>
    </row>
    <row r="23" spans="1:9" ht="30" customHeight="1" x14ac:dyDescent="0.3">
      <c r="A23" s="158" t="s">
        <v>767</v>
      </c>
      <c r="B23" s="159">
        <v>32</v>
      </c>
      <c r="C23" s="159">
        <v>2</v>
      </c>
      <c r="D23" s="159">
        <v>10</v>
      </c>
      <c r="E23" s="159">
        <v>20</v>
      </c>
      <c r="F23" s="159">
        <v>56</v>
      </c>
      <c r="G23" s="159">
        <v>2</v>
      </c>
      <c r="H23" s="159" t="s">
        <v>28</v>
      </c>
      <c r="I23" s="159">
        <v>2</v>
      </c>
    </row>
    <row r="24" spans="1:9" ht="30" customHeight="1" x14ac:dyDescent="0.3">
      <c r="A24" s="158" t="s">
        <v>768</v>
      </c>
      <c r="B24" s="159">
        <v>58</v>
      </c>
      <c r="C24" s="159">
        <v>5</v>
      </c>
      <c r="D24" s="159">
        <v>13</v>
      </c>
      <c r="E24" s="159">
        <v>40</v>
      </c>
      <c r="F24" s="159">
        <v>73</v>
      </c>
      <c r="G24" s="159">
        <v>3</v>
      </c>
      <c r="H24" s="159">
        <v>1</v>
      </c>
      <c r="I24" s="159">
        <v>8</v>
      </c>
    </row>
    <row r="25" spans="1:9" ht="30" customHeight="1" x14ac:dyDescent="0.3">
      <c r="A25" s="158" t="s">
        <v>769</v>
      </c>
      <c r="B25" s="159">
        <v>51</v>
      </c>
      <c r="C25" s="159">
        <v>2</v>
      </c>
      <c r="D25" s="159">
        <v>10</v>
      </c>
      <c r="E25" s="159">
        <v>39</v>
      </c>
      <c r="F25" s="159">
        <v>70</v>
      </c>
      <c r="G25" s="159">
        <v>2</v>
      </c>
      <c r="H25" s="159">
        <v>4</v>
      </c>
      <c r="I25" s="159">
        <v>4</v>
      </c>
    </row>
    <row r="26" spans="1:9" ht="30" customHeight="1" x14ac:dyDescent="0.3">
      <c r="A26" s="158" t="s">
        <v>770</v>
      </c>
      <c r="B26" s="159">
        <v>14</v>
      </c>
      <c r="C26" s="159">
        <v>1</v>
      </c>
      <c r="D26" s="159">
        <v>2</v>
      </c>
      <c r="E26" s="159">
        <v>11</v>
      </c>
      <c r="F26" s="159">
        <v>34</v>
      </c>
      <c r="G26" s="159" t="s">
        <v>28</v>
      </c>
      <c r="H26" s="159">
        <v>1</v>
      </c>
      <c r="I26" s="159">
        <v>5</v>
      </c>
    </row>
    <row r="27" spans="1:9" ht="30" customHeight="1" x14ac:dyDescent="0.3">
      <c r="A27" s="158" t="s">
        <v>771</v>
      </c>
      <c r="B27" s="159">
        <v>16</v>
      </c>
      <c r="C27" s="159">
        <v>3</v>
      </c>
      <c r="D27" s="159">
        <v>2</v>
      </c>
      <c r="E27" s="159">
        <v>11</v>
      </c>
      <c r="F27" s="159">
        <v>23</v>
      </c>
      <c r="G27" s="159">
        <v>3</v>
      </c>
      <c r="H27" s="159">
        <v>2</v>
      </c>
      <c r="I27" s="159" t="s">
        <v>28</v>
      </c>
    </row>
    <row r="28" spans="1:9" ht="30" customHeight="1" x14ac:dyDescent="0.3">
      <c r="A28" s="158" t="s">
        <v>772</v>
      </c>
      <c r="B28" s="159">
        <v>56</v>
      </c>
      <c r="C28" s="159">
        <v>3</v>
      </c>
      <c r="D28" s="159">
        <v>13</v>
      </c>
      <c r="E28" s="159">
        <v>40</v>
      </c>
      <c r="F28" s="159">
        <v>70</v>
      </c>
      <c r="G28" s="159">
        <v>3</v>
      </c>
      <c r="H28" s="159" t="s">
        <v>28</v>
      </c>
      <c r="I28" s="159">
        <v>4</v>
      </c>
    </row>
    <row r="29" spans="1:9" ht="30" customHeight="1" x14ac:dyDescent="0.3">
      <c r="A29" s="158" t="s">
        <v>773</v>
      </c>
      <c r="B29" s="159">
        <v>35</v>
      </c>
      <c r="C29" s="159">
        <v>1</v>
      </c>
      <c r="D29" s="159">
        <v>7</v>
      </c>
      <c r="E29" s="159">
        <v>27</v>
      </c>
      <c r="F29" s="159">
        <v>57</v>
      </c>
      <c r="G29" s="159">
        <v>3</v>
      </c>
      <c r="H29" s="159" t="s">
        <v>28</v>
      </c>
      <c r="I29" s="159">
        <v>2</v>
      </c>
    </row>
    <row r="30" spans="1:9" ht="30" customHeight="1" x14ac:dyDescent="0.3">
      <c r="A30" s="158" t="s">
        <v>774</v>
      </c>
      <c r="B30" s="159">
        <v>70</v>
      </c>
      <c r="C30" s="159">
        <v>10</v>
      </c>
      <c r="D30" s="159">
        <v>12</v>
      </c>
      <c r="E30" s="159">
        <v>48</v>
      </c>
      <c r="F30" s="159">
        <v>98</v>
      </c>
      <c r="G30" s="159">
        <v>4</v>
      </c>
      <c r="H30" s="159">
        <v>1</v>
      </c>
      <c r="I30" s="159">
        <v>6</v>
      </c>
    </row>
    <row r="31" spans="1:9" ht="30" customHeight="1" x14ac:dyDescent="0.3">
      <c r="A31" s="158" t="s">
        <v>775</v>
      </c>
      <c r="B31" s="159">
        <v>33</v>
      </c>
      <c r="C31" s="159">
        <v>6</v>
      </c>
      <c r="D31" s="159">
        <v>3</v>
      </c>
      <c r="E31" s="159">
        <v>24</v>
      </c>
      <c r="F31" s="159">
        <v>58</v>
      </c>
      <c r="G31" s="159">
        <v>2</v>
      </c>
      <c r="H31" s="159" t="s">
        <v>28</v>
      </c>
      <c r="I31" s="159">
        <v>2</v>
      </c>
    </row>
    <row r="32" spans="1:9" ht="30" customHeight="1" x14ac:dyDescent="0.3">
      <c r="A32" s="158" t="s">
        <v>776</v>
      </c>
      <c r="B32" s="159">
        <v>71</v>
      </c>
      <c r="C32" s="159" t="s">
        <v>28</v>
      </c>
      <c r="D32" s="159">
        <v>10</v>
      </c>
      <c r="E32" s="159">
        <v>61</v>
      </c>
      <c r="F32" s="159">
        <v>88</v>
      </c>
      <c r="G32" s="159">
        <v>6</v>
      </c>
      <c r="H32" s="159">
        <v>2</v>
      </c>
      <c r="I32" s="159">
        <v>3</v>
      </c>
    </row>
    <row r="33" spans="1:9" ht="30" customHeight="1" x14ac:dyDescent="0.3">
      <c r="A33" s="158" t="s">
        <v>777</v>
      </c>
      <c r="B33" s="159">
        <v>19</v>
      </c>
      <c r="C33" s="159">
        <v>2</v>
      </c>
      <c r="D33" s="159">
        <v>3</v>
      </c>
      <c r="E33" s="159">
        <v>14</v>
      </c>
      <c r="F33" s="159">
        <v>35</v>
      </c>
      <c r="G33" s="159">
        <v>1</v>
      </c>
      <c r="H33" s="159" t="s">
        <v>28</v>
      </c>
      <c r="I33" s="159">
        <v>2</v>
      </c>
    </row>
    <row r="34" spans="1:9" ht="30" customHeight="1" x14ac:dyDescent="0.3">
      <c r="A34" s="158" t="s">
        <v>778</v>
      </c>
      <c r="B34" s="159">
        <v>16</v>
      </c>
      <c r="C34" s="159">
        <v>3</v>
      </c>
      <c r="D34" s="159" t="s">
        <v>28</v>
      </c>
      <c r="E34" s="159">
        <v>13</v>
      </c>
      <c r="F34" s="159">
        <v>28</v>
      </c>
      <c r="G34" s="159" t="s">
        <v>28</v>
      </c>
      <c r="H34" s="159" t="s">
        <v>28</v>
      </c>
      <c r="I34" s="159">
        <v>2</v>
      </c>
    </row>
    <row r="35" spans="1:9" ht="30" customHeight="1" x14ac:dyDescent="0.3">
      <c r="A35" s="158" t="s">
        <v>779</v>
      </c>
      <c r="B35" s="159">
        <v>30</v>
      </c>
      <c r="C35" s="159">
        <v>10</v>
      </c>
      <c r="D35" s="159">
        <v>4</v>
      </c>
      <c r="E35" s="159">
        <v>16</v>
      </c>
      <c r="F35" s="159">
        <v>73</v>
      </c>
      <c r="G35" s="159">
        <v>4</v>
      </c>
      <c r="H35" s="159" t="s">
        <v>28</v>
      </c>
      <c r="I35" s="159">
        <v>2</v>
      </c>
    </row>
    <row r="36" spans="1:9" ht="30" customHeight="1" x14ac:dyDescent="0.3">
      <c r="A36" s="162" t="s">
        <v>787</v>
      </c>
      <c r="B36" s="159">
        <v>53</v>
      </c>
      <c r="C36" s="159">
        <v>8</v>
      </c>
      <c r="D36" s="159">
        <v>13</v>
      </c>
      <c r="E36" s="159">
        <v>32</v>
      </c>
      <c r="F36" s="159">
        <v>80</v>
      </c>
      <c r="G36" s="159">
        <v>4</v>
      </c>
      <c r="H36" s="159">
        <v>7</v>
      </c>
      <c r="I36" s="159" t="s">
        <v>28</v>
      </c>
    </row>
  </sheetData>
  <mergeCells count="1">
    <mergeCell ref="A7:A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1E059-4E90-4C40-B096-4E7EEFE03374}">
  <dimension ref="A1:L259"/>
  <sheetViews>
    <sheetView workbookViewId="0"/>
  </sheetViews>
  <sheetFormatPr defaultColWidth="8.88671875" defaultRowHeight="13.2" x14ac:dyDescent="0.3"/>
  <cols>
    <col min="1" max="1" width="31.33203125" style="2" customWidth="1"/>
    <col min="2" max="2" width="16.5546875" style="2" customWidth="1"/>
    <col min="3" max="3" width="16.5546875" style="86" customWidth="1"/>
    <col min="4" max="4" width="17.44140625" style="2" customWidth="1"/>
    <col min="5" max="5" width="14.44140625" style="2" customWidth="1"/>
    <col min="6" max="6" width="15.109375" style="2" customWidth="1"/>
    <col min="7" max="8" width="15.88671875" style="2" customWidth="1"/>
    <col min="9" max="9" width="11.109375" style="2" customWidth="1"/>
    <col min="10" max="10" width="11.6640625" style="2" customWidth="1"/>
    <col min="11" max="11" width="15" style="2" customWidth="1"/>
    <col min="12" max="12" width="13.109375" style="2" customWidth="1"/>
    <col min="13" max="16384" width="8.88671875" style="2"/>
  </cols>
  <sheetData>
    <row r="1" spans="1:12" x14ac:dyDescent="0.3">
      <c r="A1" s="1" t="s">
        <v>29</v>
      </c>
      <c r="C1" s="2"/>
    </row>
    <row r="2" spans="1:12" x14ac:dyDescent="0.3">
      <c r="A2" s="3" t="s">
        <v>30</v>
      </c>
      <c r="C2" s="2"/>
    </row>
    <row r="3" spans="1:12" x14ac:dyDescent="0.3">
      <c r="A3" s="3"/>
      <c r="C3" s="2"/>
    </row>
    <row r="4" spans="1:12" x14ac:dyDescent="0.3">
      <c r="A4" s="20" t="s">
        <v>77</v>
      </c>
      <c r="B4" s="22"/>
      <c r="C4" s="2"/>
      <c r="D4" s="23"/>
    </row>
    <row r="5" spans="1:12" x14ac:dyDescent="0.3">
      <c r="A5" s="22" t="s">
        <v>78</v>
      </c>
      <c r="B5" s="22"/>
      <c r="C5" s="2"/>
      <c r="D5" s="23"/>
    </row>
    <row r="6" spans="1:12" x14ac:dyDescent="0.3">
      <c r="B6" s="24"/>
      <c r="C6" s="2"/>
      <c r="D6" s="1"/>
    </row>
    <row r="7" spans="1:12" ht="15" customHeight="1" x14ac:dyDescent="0.3">
      <c r="A7" s="188" t="s">
        <v>786</v>
      </c>
      <c r="B7" s="190" t="s">
        <v>41</v>
      </c>
      <c r="C7" s="190"/>
      <c r="D7" s="190"/>
      <c r="E7" s="190" t="s">
        <v>42</v>
      </c>
      <c r="F7" s="190"/>
      <c r="G7" s="190" t="s">
        <v>63</v>
      </c>
      <c r="H7" s="190"/>
      <c r="I7" s="190" t="s">
        <v>64</v>
      </c>
      <c r="J7" s="190"/>
      <c r="K7" s="184" t="s">
        <v>43</v>
      </c>
      <c r="L7" s="184" t="s">
        <v>44</v>
      </c>
    </row>
    <row r="8" spans="1:12" ht="15" customHeight="1" x14ac:dyDescent="0.3">
      <c r="A8" s="189"/>
      <c r="B8" s="185" t="s">
        <v>45</v>
      </c>
      <c r="C8" s="185"/>
      <c r="D8" s="186" t="s">
        <v>46</v>
      </c>
      <c r="E8" s="187" t="s">
        <v>47</v>
      </c>
      <c r="F8" s="186" t="s">
        <v>48</v>
      </c>
      <c r="G8" s="186" t="s">
        <v>65</v>
      </c>
      <c r="H8" s="186" t="s">
        <v>66</v>
      </c>
      <c r="I8" s="186" t="s">
        <v>67</v>
      </c>
      <c r="J8" s="186" t="s">
        <v>68</v>
      </c>
      <c r="K8" s="184"/>
      <c r="L8" s="184"/>
    </row>
    <row r="9" spans="1:12" x14ac:dyDescent="0.3">
      <c r="A9" s="189"/>
      <c r="B9" s="25" t="s">
        <v>49</v>
      </c>
      <c r="C9" s="25" t="s">
        <v>50</v>
      </c>
      <c r="D9" s="186"/>
      <c r="E9" s="187"/>
      <c r="F9" s="186"/>
      <c r="G9" s="186"/>
      <c r="H9" s="186"/>
      <c r="I9" s="186"/>
      <c r="J9" s="186"/>
      <c r="K9" s="184"/>
      <c r="L9" s="184"/>
    </row>
    <row r="10" spans="1:12" ht="15" customHeight="1" x14ac:dyDescent="0.3">
      <c r="A10" s="189"/>
      <c r="B10" s="182" t="s">
        <v>51</v>
      </c>
      <c r="C10" s="182"/>
      <c r="D10" s="182"/>
      <c r="E10" s="182" t="s">
        <v>52</v>
      </c>
      <c r="F10" s="182"/>
      <c r="G10" s="182" t="s">
        <v>69</v>
      </c>
      <c r="H10" s="182"/>
      <c r="I10" s="182" t="s">
        <v>70</v>
      </c>
      <c r="J10" s="182"/>
      <c r="K10" s="182" t="s">
        <v>71</v>
      </c>
      <c r="L10" s="182" t="s">
        <v>72</v>
      </c>
    </row>
    <row r="11" spans="1:12" x14ac:dyDescent="0.3">
      <c r="A11" s="189"/>
      <c r="B11" s="183" t="s">
        <v>53</v>
      </c>
      <c r="C11" s="183"/>
      <c r="D11" s="181" t="s">
        <v>54</v>
      </c>
      <c r="E11" s="183" t="s">
        <v>55</v>
      </c>
      <c r="F11" s="181" t="s">
        <v>56</v>
      </c>
      <c r="G11" s="181" t="s">
        <v>73</v>
      </c>
      <c r="H11" s="181" t="s">
        <v>74</v>
      </c>
      <c r="I11" s="183" t="s">
        <v>75</v>
      </c>
      <c r="J11" s="181" t="s">
        <v>76</v>
      </c>
      <c r="K11" s="182"/>
      <c r="L11" s="182"/>
    </row>
    <row r="12" spans="1:12" ht="15" customHeight="1" x14ac:dyDescent="0.3">
      <c r="A12" s="189"/>
      <c r="B12" s="26" t="s">
        <v>59</v>
      </c>
      <c r="C12" s="26" t="s">
        <v>60</v>
      </c>
      <c r="D12" s="181"/>
      <c r="E12" s="183"/>
      <c r="F12" s="181"/>
      <c r="G12" s="181"/>
      <c r="H12" s="181"/>
      <c r="I12" s="183"/>
      <c r="J12" s="181"/>
      <c r="K12" s="182"/>
      <c r="L12" s="182"/>
    </row>
    <row r="13" spans="1:12" x14ac:dyDescent="0.3">
      <c r="A13" s="83" t="s">
        <v>818</v>
      </c>
      <c r="B13" s="170">
        <f t="shared" ref="B13:L13" si="0">B14+B23</f>
        <v>6782197</v>
      </c>
      <c r="C13" s="171">
        <f t="shared" si="0"/>
        <v>4215701</v>
      </c>
      <c r="D13" s="170">
        <f t="shared" si="0"/>
        <v>1856982</v>
      </c>
      <c r="E13" s="170">
        <f t="shared" si="0"/>
        <v>1676</v>
      </c>
      <c r="F13" s="170">
        <f t="shared" si="0"/>
        <v>9201</v>
      </c>
      <c r="G13" s="170">
        <f t="shared" si="0"/>
        <v>26319</v>
      </c>
      <c r="H13" s="170">
        <f t="shared" si="0"/>
        <v>18053</v>
      </c>
      <c r="I13" s="170">
        <f t="shared" si="0"/>
        <v>5589</v>
      </c>
      <c r="J13" s="170">
        <f t="shared" si="0"/>
        <v>497</v>
      </c>
      <c r="K13" s="170">
        <f t="shared" si="0"/>
        <v>456683</v>
      </c>
      <c r="L13" s="170">
        <f t="shared" si="0"/>
        <v>108325</v>
      </c>
    </row>
    <row r="14" spans="1:12" x14ac:dyDescent="0.3">
      <c r="A14" s="12" t="s">
        <v>782</v>
      </c>
      <c r="B14" s="85">
        <f t="shared" ref="B14:L14" si="1">SUM(B15:B22)</f>
        <v>3284547</v>
      </c>
      <c r="C14" s="85">
        <f t="shared" si="1"/>
        <v>2071662</v>
      </c>
      <c r="D14" s="85">
        <f t="shared" si="1"/>
        <v>677836</v>
      </c>
      <c r="E14" s="85">
        <f t="shared" si="1"/>
        <v>12</v>
      </c>
      <c r="F14" s="85">
        <f t="shared" si="1"/>
        <v>536</v>
      </c>
      <c r="G14" s="85">
        <f t="shared" si="1"/>
        <v>8904</v>
      </c>
      <c r="H14" s="85">
        <f t="shared" si="1"/>
        <v>6369</v>
      </c>
      <c r="I14" s="85">
        <f t="shared" si="1"/>
        <v>587</v>
      </c>
      <c r="J14" s="85">
        <f t="shared" si="1"/>
        <v>147</v>
      </c>
      <c r="K14" s="85">
        <f t="shared" si="1"/>
        <v>250244</v>
      </c>
      <c r="L14" s="85">
        <f t="shared" si="1"/>
        <v>58199</v>
      </c>
    </row>
    <row r="15" spans="1:12" ht="26.4" x14ac:dyDescent="0.3">
      <c r="A15" s="14" t="s">
        <v>757</v>
      </c>
      <c r="B15" s="167">
        <v>139154</v>
      </c>
      <c r="C15" s="159">
        <v>92549</v>
      </c>
      <c r="D15" s="168">
        <v>30960</v>
      </c>
      <c r="E15" s="159">
        <v>0</v>
      </c>
      <c r="F15" s="159">
        <v>0</v>
      </c>
      <c r="G15" s="159">
        <v>886</v>
      </c>
      <c r="H15" s="159">
        <v>0</v>
      </c>
      <c r="I15" s="159">
        <v>0</v>
      </c>
      <c r="J15" s="159">
        <v>0</v>
      </c>
      <c r="K15" s="159">
        <v>1854</v>
      </c>
      <c r="L15" s="159">
        <v>541</v>
      </c>
    </row>
    <row r="16" spans="1:12" ht="26.4" x14ac:dyDescent="0.3">
      <c r="A16" s="18" t="s">
        <v>785</v>
      </c>
      <c r="B16" s="167">
        <v>103161</v>
      </c>
      <c r="C16" s="159">
        <v>62419</v>
      </c>
      <c r="D16" s="168">
        <v>23775</v>
      </c>
      <c r="E16" s="159">
        <v>0</v>
      </c>
      <c r="F16" s="159">
        <v>0</v>
      </c>
      <c r="G16" s="159">
        <v>0</v>
      </c>
      <c r="H16" s="159">
        <v>0</v>
      </c>
      <c r="I16" s="159">
        <v>0</v>
      </c>
      <c r="J16" s="159">
        <v>0</v>
      </c>
      <c r="K16" s="159">
        <v>11796</v>
      </c>
      <c r="L16" s="159">
        <v>1064</v>
      </c>
    </row>
    <row r="17" spans="1:12" ht="26.4" x14ac:dyDescent="0.3">
      <c r="A17" s="14" t="s">
        <v>758</v>
      </c>
      <c r="B17" s="167">
        <v>128372</v>
      </c>
      <c r="C17" s="159">
        <v>89427</v>
      </c>
      <c r="D17" s="168">
        <v>24944</v>
      </c>
      <c r="E17" s="159">
        <v>8</v>
      </c>
      <c r="F17" s="159">
        <v>19</v>
      </c>
      <c r="G17" s="159">
        <v>154</v>
      </c>
      <c r="H17" s="159">
        <v>745</v>
      </c>
      <c r="I17" s="159">
        <v>5</v>
      </c>
      <c r="J17" s="159">
        <v>146</v>
      </c>
      <c r="K17" s="159">
        <v>4173</v>
      </c>
      <c r="L17" s="159">
        <v>1116</v>
      </c>
    </row>
    <row r="18" spans="1:12" ht="26.4" x14ac:dyDescent="0.3">
      <c r="A18" s="14" t="s">
        <v>759</v>
      </c>
      <c r="B18" s="167">
        <v>256197</v>
      </c>
      <c r="C18" s="159">
        <v>142873</v>
      </c>
      <c r="D18" s="168">
        <v>37020</v>
      </c>
      <c r="E18" s="159">
        <v>0</v>
      </c>
      <c r="F18" s="159">
        <v>517</v>
      </c>
      <c r="G18" s="159">
        <v>1047</v>
      </c>
      <c r="H18" s="159">
        <v>716</v>
      </c>
      <c r="I18" s="159">
        <v>0</v>
      </c>
      <c r="J18" s="159">
        <v>0</v>
      </c>
      <c r="K18" s="159">
        <v>23079</v>
      </c>
      <c r="L18" s="159">
        <v>1271</v>
      </c>
    </row>
    <row r="19" spans="1:12" ht="26.4" x14ac:dyDescent="0.3">
      <c r="A19" s="14" t="s">
        <v>760</v>
      </c>
      <c r="B19" s="167">
        <v>184707</v>
      </c>
      <c r="C19" s="159">
        <v>88591</v>
      </c>
      <c r="D19" s="168">
        <v>175914</v>
      </c>
      <c r="E19" s="159">
        <v>4</v>
      </c>
      <c r="F19" s="159">
        <v>0</v>
      </c>
      <c r="G19" s="159">
        <v>496</v>
      </c>
      <c r="H19" s="159">
        <v>957</v>
      </c>
      <c r="I19" s="159">
        <v>0</v>
      </c>
      <c r="J19" s="159">
        <v>0</v>
      </c>
      <c r="K19" s="159">
        <v>7252</v>
      </c>
      <c r="L19" s="159">
        <v>5337</v>
      </c>
    </row>
    <row r="20" spans="1:12" ht="26.4" x14ac:dyDescent="0.3">
      <c r="A20" s="14" t="s">
        <v>761</v>
      </c>
      <c r="B20" s="167">
        <v>561864</v>
      </c>
      <c r="C20" s="159">
        <v>298096</v>
      </c>
      <c r="D20" s="168">
        <v>79381</v>
      </c>
      <c r="E20" s="159">
        <v>0</v>
      </c>
      <c r="F20" s="159">
        <v>0</v>
      </c>
      <c r="G20" s="159">
        <v>1647</v>
      </c>
      <c r="H20" s="159">
        <v>1363</v>
      </c>
      <c r="I20" s="159">
        <v>0</v>
      </c>
      <c r="J20" s="159">
        <v>0</v>
      </c>
      <c r="K20" s="159">
        <v>45207</v>
      </c>
      <c r="L20" s="159">
        <v>1928</v>
      </c>
    </row>
    <row r="21" spans="1:12" ht="30" customHeight="1" x14ac:dyDescent="0.3">
      <c r="A21" s="14" t="s">
        <v>762</v>
      </c>
      <c r="B21" s="167">
        <v>295142</v>
      </c>
      <c r="C21" s="159">
        <v>211231</v>
      </c>
      <c r="D21" s="168">
        <v>59419</v>
      </c>
      <c r="E21" s="159">
        <v>0</v>
      </c>
      <c r="F21" s="159">
        <v>0</v>
      </c>
      <c r="G21" s="159">
        <v>0</v>
      </c>
      <c r="H21" s="159">
        <v>91</v>
      </c>
      <c r="I21" s="159">
        <v>541</v>
      </c>
      <c r="J21" s="159">
        <v>1</v>
      </c>
      <c r="K21" s="159">
        <v>28815</v>
      </c>
      <c r="L21" s="159">
        <v>14698</v>
      </c>
    </row>
    <row r="22" spans="1:12" ht="26.4" x14ac:dyDescent="0.3">
      <c r="A22" s="14" t="s">
        <v>763</v>
      </c>
      <c r="B22" s="167">
        <v>1615950</v>
      </c>
      <c r="C22" s="159">
        <v>1086476</v>
      </c>
      <c r="D22" s="168">
        <v>246423</v>
      </c>
      <c r="E22" s="159">
        <v>0</v>
      </c>
      <c r="F22" s="159">
        <v>0</v>
      </c>
      <c r="G22" s="159">
        <v>4674</v>
      </c>
      <c r="H22" s="159">
        <v>2497</v>
      </c>
      <c r="I22" s="159">
        <v>41</v>
      </c>
      <c r="J22" s="159">
        <v>0</v>
      </c>
      <c r="K22" s="159">
        <v>128068</v>
      </c>
      <c r="L22" s="159">
        <v>32244</v>
      </c>
    </row>
    <row r="23" spans="1:12" x14ac:dyDescent="0.3">
      <c r="A23" s="157" t="s">
        <v>784</v>
      </c>
      <c r="B23" s="32">
        <f t="shared" ref="B23:L23" si="2">SUM(B24:B40)</f>
        <v>3497650</v>
      </c>
      <c r="C23" s="32">
        <f t="shared" si="2"/>
        <v>2144039</v>
      </c>
      <c r="D23" s="33">
        <f t="shared" si="2"/>
        <v>1179146</v>
      </c>
      <c r="E23" s="33">
        <f t="shared" si="2"/>
        <v>1664</v>
      </c>
      <c r="F23" s="33">
        <f t="shared" si="2"/>
        <v>8665</v>
      </c>
      <c r="G23" s="33">
        <f t="shared" si="2"/>
        <v>17415</v>
      </c>
      <c r="H23" s="33">
        <f t="shared" si="2"/>
        <v>11684</v>
      </c>
      <c r="I23" s="33">
        <f t="shared" si="2"/>
        <v>5002</v>
      </c>
      <c r="J23" s="33">
        <f t="shared" si="2"/>
        <v>350</v>
      </c>
      <c r="K23" s="33">
        <f t="shared" si="2"/>
        <v>206439</v>
      </c>
      <c r="L23" s="33">
        <f t="shared" si="2"/>
        <v>50126</v>
      </c>
    </row>
    <row r="24" spans="1:12" ht="26.4" x14ac:dyDescent="0.3">
      <c r="A24" s="14" t="s">
        <v>764</v>
      </c>
      <c r="B24" s="169">
        <v>252110</v>
      </c>
      <c r="C24" s="159">
        <v>175682</v>
      </c>
      <c r="D24" s="169">
        <v>57960</v>
      </c>
      <c r="E24" s="159">
        <v>1357</v>
      </c>
      <c r="F24" s="159">
        <v>0</v>
      </c>
      <c r="G24" s="159">
        <v>0</v>
      </c>
      <c r="H24" s="159">
        <v>1496</v>
      </c>
      <c r="I24" s="159">
        <v>0</v>
      </c>
      <c r="J24" s="159">
        <v>0</v>
      </c>
      <c r="K24" s="159">
        <v>16394</v>
      </c>
      <c r="L24" s="159">
        <v>4048</v>
      </c>
    </row>
    <row r="25" spans="1:12" ht="26.4" x14ac:dyDescent="0.3">
      <c r="A25" s="14" t="s">
        <v>765</v>
      </c>
      <c r="B25" s="169">
        <v>133786</v>
      </c>
      <c r="C25" s="159">
        <v>65856</v>
      </c>
      <c r="D25" s="169">
        <v>14464</v>
      </c>
      <c r="E25" s="159">
        <v>0</v>
      </c>
      <c r="F25" s="159">
        <v>0</v>
      </c>
      <c r="G25" s="159">
        <v>440</v>
      </c>
      <c r="H25" s="159">
        <v>0</v>
      </c>
      <c r="I25" s="159">
        <v>0</v>
      </c>
      <c r="J25" s="159">
        <v>0</v>
      </c>
      <c r="K25" s="159">
        <v>10595</v>
      </c>
      <c r="L25" s="159">
        <v>641</v>
      </c>
    </row>
    <row r="26" spans="1:12" ht="26.4" x14ac:dyDescent="0.3">
      <c r="A26" s="14" t="s">
        <v>766</v>
      </c>
      <c r="B26" s="169">
        <v>175997</v>
      </c>
      <c r="C26" s="159">
        <v>136248</v>
      </c>
      <c r="D26" s="169">
        <v>46793</v>
      </c>
      <c r="E26" s="159">
        <v>0</v>
      </c>
      <c r="F26" s="159">
        <v>0</v>
      </c>
      <c r="G26" s="159">
        <v>1270</v>
      </c>
      <c r="H26" s="159">
        <v>654</v>
      </c>
      <c r="I26" s="159">
        <v>0</v>
      </c>
      <c r="J26" s="159">
        <v>0</v>
      </c>
      <c r="K26" s="159">
        <v>8932</v>
      </c>
      <c r="L26" s="159">
        <v>3878</v>
      </c>
    </row>
    <row r="27" spans="1:12" ht="26.4" x14ac:dyDescent="0.3">
      <c r="A27" s="14" t="s">
        <v>767</v>
      </c>
      <c r="B27" s="169">
        <v>207736</v>
      </c>
      <c r="C27" s="159">
        <v>81763</v>
      </c>
      <c r="D27" s="169">
        <v>22425</v>
      </c>
      <c r="E27" s="159">
        <v>0</v>
      </c>
      <c r="F27" s="159">
        <v>0</v>
      </c>
      <c r="G27" s="159">
        <v>1084</v>
      </c>
      <c r="H27" s="159">
        <v>188</v>
      </c>
      <c r="I27" s="159">
        <v>0</v>
      </c>
      <c r="J27" s="159">
        <v>0</v>
      </c>
      <c r="K27" s="159">
        <v>16120</v>
      </c>
      <c r="L27" s="159">
        <v>1451</v>
      </c>
    </row>
    <row r="28" spans="1:12" ht="26.4" x14ac:dyDescent="0.3">
      <c r="A28" s="14" t="s">
        <v>768</v>
      </c>
      <c r="B28" s="169">
        <v>329490</v>
      </c>
      <c r="C28" s="159">
        <v>106587</v>
      </c>
      <c r="D28" s="169">
        <v>55560</v>
      </c>
      <c r="E28" s="159">
        <v>0</v>
      </c>
      <c r="F28" s="159">
        <v>0</v>
      </c>
      <c r="G28" s="159">
        <v>995</v>
      </c>
      <c r="H28" s="159">
        <v>0</v>
      </c>
      <c r="I28" s="159">
        <v>0</v>
      </c>
      <c r="J28" s="159">
        <v>0</v>
      </c>
      <c r="K28" s="159">
        <v>20879</v>
      </c>
      <c r="L28" s="159">
        <v>2601</v>
      </c>
    </row>
    <row r="29" spans="1:12" ht="26.4" x14ac:dyDescent="0.3">
      <c r="A29" s="14" t="s">
        <v>769</v>
      </c>
      <c r="B29" s="169">
        <v>203140</v>
      </c>
      <c r="C29" s="159">
        <v>119777</v>
      </c>
      <c r="D29" s="169">
        <v>38044</v>
      </c>
      <c r="E29" s="159">
        <v>0</v>
      </c>
      <c r="F29" s="159">
        <v>0</v>
      </c>
      <c r="G29" s="159">
        <v>768</v>
      </c>
      <c r="H29" s="159">
        <v>4576</v>
      </c>
      <c r="I29" s="159">
        <v>0</v>
      </c>
      <c r="J29" s="159">
        <v>0</v>
      </c>
      <c r="K29" s="159">
        <v>11856</v>
      </c>
      <c r="L29" s="159">
        <v>6167</v>
      </c>
    </row>
    <row r="30" spans="1:12" ht="30" customHeight="1" x14ac:dyDescent="0.3">
      <c r="A30" s="14" t="s">
        <v>770</v>
      </c>
      <c r="B30" s="169">
        <v>91079</v>
      </c>
      <c r="C30" s="159">
        <v>63072</v>
      </c>
      <c r="D30" s="169">
        <v>12868</v>
      </c>
      <c r="E30" s="159">
        <v>0</v>
      </c>
      <c r="F30" s="159">
        <v>0</v>
      </c>
      <c r="G30" s="159">
        <v>0</v>
      </c>
      <c r="H30" s="159">
        <v>469</v>
      </c>
      <c r="I30" s="159">
        <v>0</v>
      </c>
      <c r="J30" s="159">
        <v>0</v>
      </c>
      <c r="K30" s="159">
        <v>5308</v>
      </c>
      <c r="L30" s="159">
        <v>822</v>
      </c>
    </row>
    <row r="31" spans="1:12" ht="26.4" x14ac:dyDescent="0.3">
      <c r="A31" s="14" t="s">
        <v>771</v>
      </c>
      <c r="B31" s="169">
        <v>84787</v>
      </c>
      <c r="C31" s="159">
        <v>44390</v>
      </c>
      <c r="D31" s="169">
        <v>99723</v>
      </c>
      <c r="E31" s="159">
        <v>0</v>
      </c>
      <c r="F31" s="159">
        <v>0</v>
      </c>
      <c r="G31" s="159">
        <v>1406</v>
      </c>
      <c r="H31" s="159">
        <v>0</v>
      </c>
      <c r="I31" s="159">
        <v>1008</v>
      </c>
      <c r="J31" s="159">
        <v>0</v>
      </c>
      <c r="K31" s="159">
        <v>5144</v>
      </c>
      <c r="L31" s="159">
        <v>2890</v>
      </c>
    </row>
    <row r="32" spans="1:12" ht="26.4" x14ac:dyDescent="0.3">
      <c r="A32" s="14" t="s">
        <v>772</v>
      </c>
      <c r="B32" s="169">
        <v>239869</v>
      </c>
      <c r="C32" s="159">
        <v>159450</v>
      </c>
      <c r="D32" s="169">
        <v>49051</v>
      </c>
      <c r="E32" s="159">
        <v>0</v>
      </c>
      <c r="F32" s="159">
        <v>0</v>
      </c>
      <c r="G32" s="159">
        <v>1215</v>
      </c>
      <c r="H32" s="159">
        <v>3572</v>
      </c>
      <c r="I32" s="159">
        <v>0</v>
      </c>
      <c r="J32" s="159">
        <v>0</v>
      </c>
      <c r="K32" s="159">
        <v>7388</v>
      </c>
      <c r="L32" s="159">
        <v>1667</v>
      </c>
    </row>
    <row r="33" spans="1:12" ht="26.4" x14ac:dyDescent="0.3">
      <c r="A33" s="14" t="s">
        <v>773</v>
      </c>
      <c r="B33" s="169">
        <v>197758</v>
      </c>
      <c r="C33" s="159">
        <v>220307</v>
      </c>
      <c r="D33" s="169">
        <v>36866</v>
      </c>
      <c r="E33" s="159">
        <v>3</v>
      </c>
      <c r="F33" s="159">
        <v>0</v>
      </c>
      <c r="G33" s="159">
        <v>3870</v>
      </c>
      <c r="H33" s="159">
        <v>327</v>
      </c>
      <c r="I33" s="159">
        <v>0</v>
      </c>
      <c r="J33" s="159">
        <v>0</v>
      </c>
      <c r="K33" s="159">
        <v>8148</v>
      </c>
      <c r="L33" s="159">
        <v>2670</v>
      </c>
    </row>
    <row r="34" spans="1:12" ht="30" customHeight="1" x14ac:dyDescent="0.3">
      <c r="A34" s="14" t="s">
        <v>774</v>
      </c>
      <c r="B34" s="169">
        <v>270525</v>
      </c>
      <c r="C34" s="159">
        <v>197415</v>
      </c>
      <c r="D34" s="169">
        <v>402822</v>
      </c>
      <c r="E34" s="159">
        <v>0</v>
      </c>
      <c r="F34" s="159">
        <v>0</v>
      </c>
      <c r="G34" s="159">
        <v>0</v>
      </c>
      <c r="H34" s="159">
        <v>230</v>
      </c>
      <c r="I34" s="159">
        <v>0</v>
      </c>
      <c r="J34" s="159">
        <v>0</v>
      </c>
      <c r="K34" s="159">
        <v>23126</v>
      </c>
      <c r="L34" s="159">
        <v>7232</v>
      </c>
    </row>
    <row r="35" spans="1:12" ht="30" customHeight="1" x14ac:dyDescent="0.3">
      <c r="A35" s="14" t="s">
        <v>775</v>
      </c>
      <c r="B35" s="169">
        <v>186490</v>
      </c>
      <c r="C35" s="159">
        <v>130305</v>
      </c>
      <c r="D35" s="169">
        <v>66107</v>
      </c>
      <c r="E35" s="159">
        <v>0</v>
      </c>
      <c r="F35" s="159">
        <v>0</v>
      </c>
      <c r="G35" s="159">
        <v>1904</v>
      </c>
      <c r="H35" s="159">
        <v>0</v>
      </c>
      <c r="I35" s="159">
        <v>35</v>
      </c>
      <c r="J35" s="159">
        <v>0</v>
      </c>
      <c r="K35" s="159">
        <v>16583</v>
      </c>
      <c r="L35" s="159">
        <v>2258</v>
      </c>
    </row>
    <row r="36" spans="1:12" ht="26.4" x14ac:dyDescent="0.3">
      <c r="A36" s="14" t="s">
        <v>776</v>
      </c>
      <c r="B36" s="169">
        <v>500395</v>
      </c>
      <c r="C36" s="159">
        <v>246887</v>
      </c>
      <c r="D36" s="169">
        <v>114880</v>
      </c>
      <c r="E36" s="159">
        <v>49</v>
      </c>
      <c r="F36" s="159">
        <v>3261</v>
      </c>
      <c r="G36" s="159">
        <v>2426</v>
      </c>
      <c r="H36" s="159">
        <v>0</v>
      </c>
      <c r="I36" s="159">
        <v>3945</v>
      </c>
      <c r="J36" s="159">
        <v>0</v>
      </c>
      <c r="K36" s="159">
        <v>18161</v>
      </c>
      <c r="L36" s="159">
        <v>6266</v>
      </c>
    </row>
    <row r="37" spans="1:12" ht="26.4" x14ac:dyDescent="0.3">
      <c r="A37" s="14" t="s">
        <v>777</v>
      </c>
      <c r="B37" s="169">
        <v>123761</v>
      </c>
      <c r="C37" s="159">
        <v>83240</v>
      </c>
      <c r="D37" s="169">
        <v>37754</v>
      </c>
      <c r="E37" s="159">
        <v>255</v>
      </c>
      <c r="F37" s="159">
        <v>4790</v>
      </c>
      <c r="G37" s="159">
        <v>1162</v>
      </c>
      <c r="H37" s="159">
        <v>172</v>
      </c>
      <c r="I37" s="159">
        <v>0</v>
      </c>
      <c r="J37" s="159">
        <v>347</v>
      </c>
      <c r="K37" s="159">
        <v>3219</v>
      </c>
      <c r="L37" s="159">
        <v>1466</v>
      </c>
    </row>
    <row r="38" spans="1:12" ht="26.4" x14ac:dyDescent="0.3">
      <c r="A38" s="14" t="s">
        <v>778</v>
      </c>
      <c r="B38" s="169">
        <v>85398</v>
      </c>
      <c r="C38" s="159">
        <v>46647</v>
      </c>
      <c r="D38" s="169">
        <v>16789</v>
      </c>
      <c r="E38" s="159">
        <v>0</v>
      </c>
      <c r="F38" s="159">
        <v>0</v>
      </c>
      <c r="G38" s="159">
        <v>0</v>
      </c>
      <c r="H38" s="159">
        <v>0</v>
      </c>
      <c r="I38" s="159">
        <v>0</v>
      </c>
      <c r="J38" s="159">
        <v>0</v>
      </c>
      <c r="K38" s="159">
        <v>5460</v>
      </c>
      <c r="L38" s="159">
        <v>2769</v>
      </c>
    </row>
    <row r="39" spans="1:12" ht="26.4" x14ac:dyDescent="0.3">
      <c r="A39" s="14" t="s">
        <v>779</v>
      </c>
      <c r="B39" s="169">
        <v>208077</v>
      </c>
      <c r="C39" s="159">
        <v>134735</v>
      </c>
      <c r="D39" s="169">
        <v>42963</v>
      </c>
      <c r="E39" s="159">
        <v>0</v>
      </c>
      <c r="F39" s="159">
        <v>614</v>
      </c>
      <c r="G39" s="159">
        <v>875</v>
      </c>
      <c r="H39" s="159">
        <v>0</v>
      </c>
      <c r="I39" s="159">
        <v>0</v>
      </c>
      <c r="J39" s="159">
        <v>0</v>
      </c>
      <c r="K39" s="159">
        <v>17789</v>
      </c>
      <c r="L39" s="159">
        <v>881</v>
      </c>
    </row>
    <row r="40" spans="1:12" ht="30" customHeight="1" x14ac:dyDescent="0.3">
      <c r="A40" s="34" t="s">
        <v>787</v>
      </c>
      <c r="B40" s="169">
        <v>207252</v>
      </c>
      <c r="C40" s="159">
        <v>131678</v>
      </c>
      <c r="D40" s="169">
        <v>64077</v>
      </c>
      <c r="E40" s="159">
        <v>0</v>
      </c>
      <c r="F40" s="159">
        <v>0</v>
      </c>
      <c r="G40" s="159">
        <v>0</v>
      </c>
      <c r="H40" s="159">
        <v>0</v>
      </c>
      <c r="I40" s="159">
        <v>14</v>
      </c>
      <c r="J40" s="159">
        <v>3</v>
      </c>
      <c r="K40" s="159">
        <v>11337</v>
      </c>
      <c r="L40" s="159">
        <v>2419</v>
      </c>
    </row>
    <row r="41" spans="1:12" x14ac:dyDescent="0.3">
      <c r="C41" s="2"/>
    </row>
    <row r="42" spans="1:12" x14ac:dyDescent="0.3">
      <c r="C42" s="2"/>
    </row>
    <row r="43" spans="1:12" x14ac:dyDescent="0.3">
      <c r="C43" s="2"/>
    </row>
    <row r="44" spans="1:12" x14ac:dyDescent="0.3">
      <c r="C44" s="2"/>
    </row>
    <row r="45" spans="1:12" x14ac:dyDescent="0.3">
      <c r="C45" s="2"/>
    </row>
    <row r="46" spans="1:12" x14ac:dyDescent="0.3">
      <c r="C46" s="2"/>
    </row>
    <row r="47" spans="1:12" x14ac:dyDescent="0.3">
      <c r="C47" s="2"/>
    </row>
    <row r="48" spans="1:12" x14ac:dyDescent="0.3">
      <c r="C48" s="2"/>
    </row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x14ac:dyDescent="0.3"/>
    <row r="125" s="2" customFormat="1" x14ac:dyDescent="0.3"/>
    <row r="126" s="2" customFormat="1" x14ac:dyDescent="0.3"/>
    <row r="127" s="2" customFormat="1" x14ac:dyDescent="0.3"/>
    <row r="128" s="2" customFormat="1" x14ac:dyDescent="0.3"/>
    <row r="129" s="2" customFormat="1" x14ac:dyDescent="0.3"/>
    <row r="130" s="2" customFormat="1" x14ac:dyDescent="0.3"/>
    <row r="131" s="2" customFormat="1" x14ac:dyDescent="0.3"/>
    <row r="132" s="2" customFormat="1" x14ac:dyDescent="0.3"/>
    <row r="133" s="2" customFormat="1" x14ac:dyDescent="0.3"/>
    <row r="134" s="2" customFormat="1" x14ac:dyDescent="0.3"/>
    <row r="135" s="2" customFormat="1" x14ac:dyDescent="0.3"/>
    <row r="136" s="2" customFormat="1" x14ac:dyDescent="0.3"/>
    <row r="137" s="2" customFormat="1" x14ac:dyDescent="0.3"/>
    <row r="138" s="2" customFormat="1" x14ac:dyDescent="0.3"/>
    <row r="139" s="2" customFormat="1" x14ac:dyDescent="0.3"/>
    <row r="140" s="2" customFormat="1" x14ac:dyDescent="0.3"/>
    <row r="141" s="2" customFormat="1" x14ac:dyDescent="0.3"/>
    <row r="142" s="2" customFormat="1" x14ac:dyDescent="0.3"/>
    <row r="143" s="2" customFormat="1" x14ac:dyDescent="0.3"/>
    <row r="144" s="2" customFormat="1" x14ac:dyDescent="0.3"/>
    <row r="145" s="2" customFormat="1" x14ac:dyDescent="0.3"/>
    <row r="146" s="2" customFormat="1" x14ac:dyDescent="0.3"/>
    <row r="147" s="2" customFormat="1" x14ac:dyDescent="0.3"/>
    <row r="148" s="2" customFormat="1" x14ac:dyDescent="0.3"/>
    <row r="149" s="2" customFormat="1" x14ac:dyDescent="0.3"/>
    <row r="150" s="2" customFormat="1" x14ac:dyDescent="0.3"/>
    <row r="151" s="2" customFormat="1" x14ac:dyDescent="0.3"/>
    <row r="152" s="2" customFormat="1" x14ac:dyDescent="0.3"/>
    <row r="153" s="2" customFormat="1" x14ac:dyDescent="0.3"/>
    <row r="154" s="2" customFormat="1" x14ac:dyDescent="0.3"/>
    <row r="155" s="2" customFormat="1" x14ac:dyDescent="0.3"/>
    <row r="156" s="2" customFormat="1" x14ac:dyDescent="0.3"/>
    <row r="157" s="2" customFormat="1" x14ac:dyDescent="0.3"/>
    <row r="158" s="2" customFormat="1" x14ac:dyDescent="0.3"/>
    <row r="159" s="2" customFormat="1" x14ac:dyDescent="0.3"/>
    <row r="160" s="2" customFormat="1" x14ac:dyDescent="0.3"/>
    <row r="161" s="2" customFormat="1" x14ac:dyDescent="0.3"/>
    <row r="162" s="2" customFormat="1" x14ac:dyDescent="0.3"/>
    <row r="163" s="2" customFormat="1" x14ac:dyDescent="0.3"/>
    <row r="164" s="2" customFormat="1" x14ac:dyDescent="0.3"/>
    <row r="165" s="2" customFormat="1" x14ac:dyDescent="0.3"/>
    <row r="166" s="2" customFormat="1" x14ac:dyDescent="0.3"/>
    <row r="167" s="2" customFormat="1" x14ac:dyDescent="0.3"/>
    <row r="168" s="2" customFormat="1" x14ac:dyDescent="0.3"/>
    <row r="169" s="2" customFormat="1" x14ac:dyDescent="0.3"/>
    <row r="170" s="2" customFormat="1" x14ac:dyDescent="0.3"/>
    <row r="171" s="2" customFormat="1" x14ac:dyDescent="0.3"/>
    <row r="172" s="2" customFormat="1" x14ac:dyDescent="0.3"/>
    <row r="173" s="2" customFormat="1" x14ac:dyDescent="0.3"/>
    <row r="174" s="2" customFormat="1" x14ac:dyDescent="0.3"/>
    <row r="175" s="2" customFormat="1" x14ac:dyDescent="0.3"/>
    <row r="176" s="2" customFormat="1" x14ac:dyDescent="0.3"/>
    <row r="177" s="2" customFormat="1" x14ac:dyDescent="0.3"/>
    <row r="178" s="2" customFormat="1" x14ac:dyDescent="0.3"/>
    <row r="179" s="2" customFormat="1" x14ac:dyDescent="0.3"/>
    <row r="180" s="2" customFormat="1" x14ac:dyDescent="0.3"/>
    <row r="181" s="2" customFormat="1" x14ac:dyDescent="0.3"/>
    <row r="182" s="2" customFormat="1" x14ac:dyDescent="0.3"/>
    <row r="183" s="2" customFormat="1" x14ac:dyDescent="0.3"/>
    <row r="184" s="2" customFormat="1" x14ac:dyDescent="0.3"/>
    <row r="185" s="2" customFormat="1" x14ac:dyDescent="0.3"/>
    <row r="186" s="2" customFormat="1" x14ac:dyDescent="0.3"/>
    <row r="187" s="2" customFormat="1" x14ac:dyDescent="0.3"/>
    <row r="188" s="2" customFormat="1" x14ac:dyDescent="0.3"/>
    <row r="189" s="2" customFormat="1" x14ac:dyDescent="0.3"/>
    <row r="190" s="2" customFormat="1" x14ac:dyDescent="0.3"/>
    <row r="191" s="2" customFormat="1" x14ac:dyDescent="0.3"/>
    <row r="192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  <row r="216" s="2" customFormat="1" x14ac:dyDescent="0.3"/>
    <row r="217" s="2" customFormat="1" x14ac:dyDescent="0.3"/>
    <row r="218" s="2" customFormat="1" x14ac:dyDescent="0.3"/>
    <row r="219" s="2" customFormat="1" x14ac:dyDescent="0.3"/>
    <row r="220" s="2" customFormat="1" x14ac:dyDescent="0.3"/>
    <row r="221" s="2" customFormat="1" x14ac:dyDescent="0.3"/>
    <row r="222" s="2" customFormat="1" x14ac:dyDescent="0.3"/>
    <row r="223" s="2" customFormat="1" x14ac:dyDescent="0.3"/>
    <row r="224" s="2" customFormat="1" x14ac:dyDescent="0.3"/>
    <row r="225" s="2" customFormat="1" x14ac:dyDescent="0.3"/>
    <row r="226" s="2" customFormat="1" x14ac:dyDescent="0.3"/>
    <row r="227" s="2" customFormat="1" x14ac:dyDescent="0.3"/>
    <row r="228" s="2" customFormat="1" x14ac:dyDescent="0.3"/>
    <row r="229" s="2" customFormat="1" x14ac:dyDescent="0.3"/>
    <row r="230" s="2" customFormat="1" x14ac:dyDescent="0.3"/>
    <row r="231" s="2" customFormat="1" x14ac:dyDescent="0.3"/>
    <row r="232" s="2" customFormat="1" x14ac:dyDescent="0.3"/>
    <row r="233" s="2" customFormat="1" x14ac:dyDescent="0.3"/>
    <row r="234" s="2" customFormat="1" x14ac:dyDescent="0.3"/>
    <row r="235" s="2" customFormat="1" x14ac:dyDescent="0.3"/>
    <row r="236" s="2" customFormat="1" x14ac:dyDescent="0.3"/>
    <row r="237" s="2" customFormat="1" x14ac:dyDescent="0.3"/>
    <row r="238" s="2" customFormat="1" x14ac:dyDescent="0.3"/>
    <row r="239" s="2" customFormat="1" x14ac:dyDescent="0.3"/>
    <row r="240" s="2" customFormat="1" x14ac:dyDescent="0.3"/>
    <row r="241" s="2" customFormat="1" x14ac:dyDescent="0.3"/>
    <row r="242" s="2" customFormat="1" x14ac:dyDescent="0.3"/>
    <row r="243" s="2" customFormat="1" x14ac:dyDescent="0.3"/>
    <row r="244" s="2" customFormat="1" x14ac:dyDescent="0.3"/>
    <row r="245" s="2" customFormat="1" x14ac:dyDescent="0.3"/>
    <row r="246" s="2" customFormat="1" x14ac:dyDescent="0.3"/>
    <row r="247" s="2" customFormat="1" x14ac:dyDescent="0.3"/>
    <row r="248" s="2" customFormat="1" x14ac:dyDescent="0.3"/>
    <row r="249" s="2" customFormat="1" x14ac:dyDescent="0.3"/>
    <row r="250" s="2" customFormat="1" x14ac:dyDescent="0.3"/>
    <row r="251" s="2" customFormat="1" x14ac:dyDescent="0.3"/>
    <row r="252" s="2" customFormat="1" x14ac:dyDescent="0.3"/>
    <row r="253" s="2" customFormat="1" x14ac:dyDescent="0.3"/>
    <row r="254" s="2" customFormat="1" x14ac:dyDescent="0.3"/>
    <row r="255" s="2" customFormat="1" x14ac:dyDescent="0.3"/>
    <row r="256" s="2" customFormat="1" x14ac:dyDescent="0.3"/>
    <row r="257" s="2" customFormat="1" x14ac:dyDescent="0.3"/>
    <row r="258" s="2" customFormat="1" x14ac:dyDescent="0.3"/>
    <row r="259" s="2" customFormat="1" x14ac:dyDescent="0.3"/>
  </sheetData>
  <mergeCells count="29">
    <mergeCell ref="A7:A12"/>
    <mergeCell ref="B7:D7"/>
    <mergeCell ref="E7:F7"/>
    <mergeCell ref="G7:H7"/>
    <mergeCell ref="I7:J7"/>
    <mergeCell ref="B10:D10"/>
    <mergeCell ref="E10:F10"/>
    <mergeCell ref="G10:H10"/>
    <mergeCell ref="I10:J10"/>
    <mergeCell ref="L7:L9"/>
    <mergeCell ref="B8:C8"/>
    <mergeCell ref="D8:D9"/>
    <mergeCell ref="E8:E9"/>
    <mergeCell ref="F8:F9"/>
    <mergeCell ref="G8:G9"/>
    <mergeCell ref="H8:H9"/>
    <mergeCell ref="I8:I9"/>
    <mergeCell ref="J8:J9"/>
    <mergeCell ref="K7:K9"/>
    <mergeCell ref="K10:K12"/>
    <mergeCell ref="L10:L12"/>
    <mergeCell ref="B11:C11"/>
    <mergeCell ref="D11:D12"/>
    <mergeCell ref="E11:E12"/>
    <mergeCell ref="F11:F12"/>
    <mergeCell ref="G11:G12"/>
    <mergeCell ref="H11:H12"/>
    <mergeCell ref="I11:I12"/>
    <mergeCell ref="J11:J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F4925-628D-429B-9C10-979759789C4B}">
  <dimension ref="A1:G861"/>
  <sheetViews>
    <sheetView workbookViewId="0"/>
  </sheetViews>
  <sheetFormatPr defaultRowHeight="13.2" x14ac:dyDescent="0.3"/>
  <cols>
    <col min="1" max="1" width="4.6640625" style="2" customWidth="1"/>
    <col min="2" max="2" width="137.44140625" style="2" customWidth="1"/>
    <col min="3" max="3" width="39.5546875" style="2" customWidth="1"/>
    <col min="4" max="4" width="9.5546875" style="58" bestFit="1" customWidth="1"/>
    <col min="5" max="5" width="10.88671875" style="87" customWidth="1"/>
    <col min="6" max="6" width="13" style="87" customWidth="1"/>
    <col min="7" max="16384" width="8.88671875" style="2"/>
  </cols>
  <sheetData>
    <row r="1" spans="1:6" x14ac:dyDescent="0.3">
      <c r="A1" s="1" t="s">
        <v>29</v>
      </c>
      <c r="B1" s="1"/>
    </row>
    <row r="2" spans="1:6" x14ac:dyDescent="0.3">
      <c r="A2" s="3" t="s">
        <v>30</v>
      </c>
      <c r="B2" s="3"/>
    </row>
    <row r="4" spans="1:6" ht="15" customHeight="1" x14ac:dyDescent="0.3">
      <c r="A4" s="191" t="s">
        <v>755</v>
      </c>
      <c r="B4" s="191"/>
      <c r="C4" s="16"/>
      <c r="D4" s="38"/>
      <c r="E4" s="88"/>
      <c r="F4" s="88"/>
    </row>
    <row r="5" spans="1:6" ht="15" customHeight="1" x14ac:dyDescent="0.3">
      <c r="A5" s="192" t="s">
        <v>756</v>
      </c>
      <c r="B5" s="193"/>
      <c r="C5" s="16"/>
      <c r="D5" s="38"/>
      <c r="E5" s="88"/>
      <c r="F5" s="88"/>
    </row>
    <row r="6" spans="1:6" ht="15" customHeight="1" x14ac:dyDescent="0.3">
      <c r="A6" s="192" t="s">
        <v>751</v>
      </c>
      <c r="B6" s="193"/>
      <c r="C6" s="16"/>
      <c r="D6" s="38"/>
      <c r="E6" s="88"/>
      <c r="F6" s="88"/>
    </row>
    <row r="7" spans="1:6" ht="78" customHeight="1" x14ac:dyDescent="0.3">
      <c r="A7" s="89"/>
      <c r="B7" s="194" t="s">
        <v>788</v>
      </c>
      <c r="C7" s="195"/>
      <c r="D7" s="196" t="s">
        <v>813</v>
      </c>
      <c r="E7" s="197" t="s">
        <v>814</v>
      </c>
      <c r="F7" s="90" t="s">
        <v>815</v>
      </c>
    </row>
    <row r="8" spans="1:6" ht="15" hidden="1" customHeight="1" x14ac:dyDescent="0.3">
      <c r="A8" s="91"/>
      <c r="B8" s="92"/>
      <c r="C8" s="93"/>
      <c r="D8" s="94"/>
      <c r="E8" s="95"/>
      <c r="F8" s="95"/>
    </row>
    <row r="9" spans="1:6" ht="20.100000000000001" customHeight="1" x14ac:dyDescent="0.3">
      <c r="A9" s="96"/>
      <c r="B9" s="96" t="s">
        <v>792</v>
      </c>
      <c r="C9" s="97"/>
      <c r="D9" s="98">
        <f>D10+D42+D78+D83+D95+D104+D113+D124+D128+D150+D166+D185+D188+D200+D224+D233++D243+D257+D262+D282+D292</f>
        <v>4513071</v>
      </c>
      <c r="E9" s="98">
        <f>D9/$D$9*100</f>
        <v>100</v>
      </c>
      <c r="F9" s="99">
        <f>D9/1290122*1000</f>
        <v>3498.1738161197159</v>
      </c>
    </row>
    <row r="10" spans="1:6" ht="15" customHeight="1" x14ac:dyDescent="0.3">
      <c r="A10" s="44" t="s">
        <v>113</v>
      </c>
      <c r="B10" s="45" t="s">
        <v>793</v>
      </c>
      <c r="C10" s="46" t="s">
        <v>114</v>
      </c>
      <c r="D10" s="47">
        <f>SUM(D11:D41)</f>
        <v>342072</v>
      </c>
      <c r="E10" s="100">
        <f>D10/4513071*100</f>
        <v>7.5795838354858596</v>
      </c>
      <c r="F10" s="100">
        <f>D10/1281818*1000</f>
        <v>266.86471870421542</v>
      </c>
    </row>
    <row r="11" spans="1:6" ht="15" customHeight="1" x14ac:dyDescent="0.3">
      <c r="A11" s="101">
        <v>3</v>
      </c>
      <c r="B11" s="102" t="s">
        <v>115</v>
      </c>
      <c r="C11" s="103" t="s">
        <v>116</v>
      </c>
      <c r="D11" s="101">
        <v>5</v>
      </c>
      <c r="E11" s="104">
        <f t="shared" ref="E11:E22" si="0">D11/4513071*100</f>
        <v>1.1078930510953627E-4</v>
      </c>
      <c r="F11" s="104">
        <f t="shared" ref="F11:F22" si="1">D11/1281818*1000</f>
        <v>3.9007097731503224E-3</v>
      </c>
    </row>
    <row r="12" spans="1:6" ht="15" customHeight="1" x14ac:dyDescent="0.3">
      <c r="A12" s="101">
        <v>4</v>
      </c>
      <c r="B12" s="102" t="s">
        <v>117</v>
      </c>
      <c r="C12" s="103" t="s">
        <v>118</v>
      </c>
      <c r="D12" s="101">
        <v>31</v>
      </c>
      <c r="E12" s="104">
        <f t="shared" si="0"/>
        <v>6.8689369167912494E-4</v>
      </c>
      <c r="F12" s="104">
        <f t="shared" si="1"/>
        <v>2.4184400593532E-2</v>
      </c>
    </row>
    <row r="13" spans="1:6" ht="15" customHeight="1" x14ac:dyDescent="0.3">
      <c r="A13" s="101">
        <v>5</v>
      </c>
      <c r="B13" s="102" t="s">
        <v>119</v>
      </c>
      <c r="C13" s="103" t="s">
        <v>120</v>
      </c>
      <c r="D13" s="101">
        <v>42072</v>
      </c>
      <c r="E13" s="104">
        <f t="shared" si="0"/>
        <v>0.93222552891368204</v>
      </c>
      <c r="F13" s="104">
        <f t="shared" si="1"/>
        <v>32.822132315196072</v>
      </c>
    </row>
    <row r="14" spans="1:6" ht="15" customHeight="1" x14ac:dyDescent="0.3">
      <c r="A14" s="101">
        <v>6</v>
      </c>
      <c r="B14" s="102" t="s">
        <v>121</v>
      </c>
      <c r="C14" s="103" t="s">
        <v>728</v>
      </c>
      <c r="D14" s="101">
        <v>53593</v>
      </c>
      <c r="E14" s="104">
        <f t="shared" si="0"/>
        <v>1.1875062457470755</v>
      </c>
      <c r="F14" s="104">
        <f t="shared" si="1"/>
        <v>41.810147774489046</v>
      </c>
    </row>
    <row r="15" spans="1:6" ht="15" customHeight="1" x14ac:dyDescent="0.3">
      <c r="A15" s="101">
        <v>7</v>
      </c>
      <c r="B15" s="102" t="s">
        <v>123</v>
      </c>
      <c r="C15" s="103" t="s">
        <v>124</v>
      </c>
      <c r="D15" s="101">
        <v>189</v>
      </c>
      <c r="E15" s="104">
        <f t="shared" si="0"/>
        <v>4.1878357331404711E-3</v>
      </c>
      <c r="F15" s="104">
        <f t="shared" si="1"/>
        <v>0.14744682942508219</v>
      </c>
    </row>
    <row r="16" spans="1:6" ht="15" customHeight="1" x14ac:dyDescent="0.3">
      <c r="A16" s="101">
        <v>8</v>
      </c>
      <c r="B16" s="102" t="s">
        <v>125</v>
      </c>
      <c r="C16" s="103" t="s">
        <v>126</v>
      </c>
      <c r="D16" s="101">
        <v>3</v>
      </c>
      <c r="E16" s="104">
        <f t="shared" si="0"/>
        <v>6.6473583065721761E-5</v>
      </c>
      <c r="F16" s="104">
        <f t="shared" si="1"/>
        <v>2.3404258638901935E-3</v>
      </c>
    </row>
    <row r="17" spans="1:6" ht="15" customHeight="1" x14ac:dyDescent="0.3">
      <c r="A17" s="101">
        <v>15</v>
      </c>
      <c r="B17" s="2" t="s">
        <v>131</v>
      </c>
      <c r="C17" s="2" t="s">
        <v>132</v>
      </c>
      <c r="D17" s="101">
        <v>553</v>
      </c>
      <c r="E17" s="104">
        <f t="shared" si="0"/>
        <v>1.2253297145114713E-2</v>
      </c>
      <c r="F17" s="104">
        <f t="shared" si="1"/>
        <v>0.43141850091042566</v>
      </c>
    </row>
    <row r="18" spans="1:6" ht="15" customHeight="1" x14ac:dyDescent="0.3">
      <c r="A18" s="101">
        <v>16</v>
      </c>
      <c r="B18" s="102" t="s">
        <v>133</v>
      </c>
      <c r="C18" s="103" t="s">
        <v>134</v>
      </c>
      <c r="D18" s="101">
        <v>2</v>
      </c>
      <c r="E18" s="104">
        <f t="shared" si="0"/>
        <v>4.4315722043814514E-5</v>
      </c>
      <c r="F18" s="104">
        <f t="shared" si="1"/>
        <v>1.560283909260129E-3</v>
      </c>
    </row>
    <row r="19" spans="1:6" ht="15" customHeight="1" x14ac:dyDescent="0.3">
      <c r="A19" s="101">
        <v>17</v>
      </c>
      <c r="B19" s="102" t="s">
        <v>135</v>
      </c>
      <c r="C19" s="105" t="s">
        <v>136</v>
      </c>
      <c r="D19" s="106">
        <v>53</v>
      </c>
      <c r="E19" s="104">
        <f t="shared" si="0"/>
        <v>1.1743666341610846E-3</v>
      </c>
      <c r="F19" s="104">
        <f t="shared" si="1"/>
        <v>4.1347523595393419E-2</v>
      </c>
    </row>
    <row r="20" spans="1:6" ht="15" customHeight="1" x14ac:dyDescent="0.3">
      <c r="A20" s="101">
        <v>18</v>
      </c>
      <c r="B20" s="102" t="s">
        <v>137</v>
      </c>
      <c r="C20" s="105" t="s">
        <v>138</v>
      </c>
      <c r="D20" s="106">
        <v>2928</v>
      </c>
      <c r="E20" s="104">
        <f t="shared" si="0"/>
        <v>6.4878217072144445E-2</v>
      </c>
      <c r="F20" s="104">
        <f t="shared" si="1"/>
        <v>2.2842556431568286</v>
      </c>
    </row>
    <row r="21" spans="1:6" ht="15" customHeight="1" x14ac:dyDescent="0.3">
      <c r="A21" s="101">
        <v>24</v>
      </c>
      <c r="B21" s="102" t="s">
        <v>149</v>
      </c>
      <c r="C21" s="105" t="s">
        <v>150</v>
      </c>
      <c r="D21" s="106">
        <v>30</v>
      </c>
      <c r="E21" s="104">
        <f t="shared" si="0"/>
        <v>6.6473583065721766E-4</v>
      </c>
      <c r="F21" s="104">
        <f t="shared" si="1"/>
        <v>2.3404258638901932E-2</v>
      </c>
    </row>
    <row r="22" spans="1:6" ht="15" customHeight="1" x14ac:dyDescent="0.3">
      <c r="A22" s="101">
        <v>25</v>
      </c>
      <c r="B22" s="102" t="s">
        <v>151</v>
      </c>
      <c r="C22" s="105" t="s">
        <v>152</v>
      </c>
      <c r="D22" s="106">
        <v>24</v>
      </c>
      <c r="E22" s="104">
        <f t="shared" si="0"/>
        <v>5.3178866452577409E-4</v>
      </c>
      <c r="F22" s="104">
        <f t="shared" si="1"/>
        <v>1.8723406911121548E-2</v>
      </c>
    </row>
    <row r="23" spans="1:6" ht="15" customHeight="1" x14ac:dyDescent="0.3">
      <c r="A23" s="101">
        <v>28</v>
      </c>
      <c r="B23" s="102" t="s">
        <v>153</v>
      </c>
      <c r="C23" s="105" t="s">
        <v>154</v>
      </c>
      <c r="D23" s="106">
        <v>80</v>
      </c>
      <c r="E23" s="104">
        <f t="shared" ref="E23:E82" si="2">D23/4513071*100</f>
        <v>1.7726288817525803E-3</v>
      </c>
      <c r="F23" s="104">
        <f t="shared" ref="F23:F82" si="3">D23/1281818*1000</f>
        <v>6.2411356370405159E-2</v>
      </c>
    </row>
    <row r="24" spans="1:6" ht="15" customHeight="1" x14ac:dyDescent="0.3">
      <c r="A24" s="101">
        <v>30</v>
      </c>
      <c r="B24" s="102" t="s">
        <v>155</v>
      </c>
      <c r="C24" s="105" t="s">
        <v>156</v>
      </c>
      <c r="D24" s="107">
        <v>24</v>
      </c>
      <c r="E24" s="104">
        <f t="shared" si="2"/>
        <v>5.3178866452577409E-4</v>
      </c>
      <c r="F24" s="104">
        <f t="shared" si="3"/>
        <v>1.8723406911121548E-2</v>
      </c>
    </row>
    <row r="25" spans="1:6" ht="15" customHeight="1" x14ac:dyDescent="0.3">
      <c r="A25" s="101">
        <v>32</v>
      </c>
      <c r="B25" s="102" t="s">
        <v>157</v>
      </c>
      <c r="C25" s="105" t="s">
        <v>158</v>
      </c>
      <c r="D25" s="107">
        <v>10</v>
      </c>
      <c r="E25" s="104">
        <f t="shared" si="2"/>
        <v>2.2157861021907254E-4</v>
      </c>
      <c r="F25" s="104">
        <f t="shared" si="3"/>
        <v>7.8014195463006449E-3</v>
      </c>
    </row>
    <row r="26" spans="1:6" ht="15" customHeight="1" x14ac:dyDescent="0.3">
      <c r="A26" s="101">
        <v>33</v>
      </c>
      <c r="B26" s="102" t="s">
        <v>159</v>
      </c>
      <c r="C26" s="105" t="s">
        <v>160</v>
      </c>
      <c r="D26" s="107">
        <v>2693</v>
      </c>
      <c r="E26" s="104">
        <f t="shared" si="2"/>
        <v>5.9671119731996243E-2</v>
      </c>
      <c r="F26" s="104">
        <f t="shared" si="3"/>
        <v>2.1009222838187633</v>
      </c>
    </row>
    <row r="27" spans="1:6" ht="15" customHeight="1" x14ac:dyDescent="0.3">
      <c r="A27" s="101">
        <v>34</v>
      </c>
      <c r="B27" s="102" t="s">
        <v>161</v>
      </c>
      <c r="C27" s="105" t="s">
        <v>162</v>
      </c>
      <c r="D27" s="107">
        <v>52163</v>
      </c>
      <c r="E27" s="104">
        <f t="shared" si="2"/>
        <v>1.1558205044857484</v>
      </c>
      <c r="F27" s="104">
        <f t="shared" si="3"/>
        <v>40.694544779368059</v>
      </c>
    </row>
    <row r="28" spans="1:6" ht="15" customHeight="1" x14ac:dyDescent="0.3">
      <c r="A28" s="101">
        <v>35</v>
      </c>
      <c r="B28" s="102" t="s">
        <v>163</v>
      </c>
      <c r="C28" s="105" t="s">
        <v>164</v>
      </c>
      <c r="D28" s="107">
        <v>417</v>
      </c>
      <c r="E28" s="104">
        <f t="shared" si="2"/>
        <v>9.239828046135325E-3</v>
      </c>
      <c r="F28" s="104">
        <f t="shared" si="3"/>
        <v>0.32531919508073692</v>
      </c>
    </row>
    <row r="29" spans="1:6" ht="15" customHeight="1" x14ac:dyDescent="0.3">
      <c r="A29" s="101">
        <v>36</v>
      </c>
      <c r="B29" s="102" t="s">
        <v>165</v>
      </c>
      <c r="C29" s="105" t="s">
        <v>166</v>
      </c>
      <c r="D29" s="107">
        <v>3</v>
      </c>
      <c r="E29" s="104">
        <f t="shared" si="2"/>
        <v>6.6473583065721761E-5</v>
      </c>
      <c r="F29" s="104">
        <f t="shared" si="3"/>
        <v>2.3404258638901935E-3</v>
      </c>
    </row>
    <row r="30" spans="1:6" ht="15" customHeight="1" x14ac:dyDescent="0.3">
      <c r="A30" s="101">
        <v>38</v>
      </c>
      <c r="B30" s="102" t="s">
        <v>169</v>
      </c>
      <c r="C30" s="105" t="s">
        <v>170</v>
      </c>
      <c r="D30" s="107">
        <v>34</v>
      </c>
      <c r="E30" s="104">
        <f t="shared" si="2"/>
        <v>7.5336727474484668E-4</v>
      </c>
      <c r="F30" s="104">
        <f t="shared" si="3"/>
        <v>2.6524826457422192E-2</v>
      </c>
    </row>
    <row r="31" spans="1:6" ht="15" customHeight="1" x14ac:dyDescent="0.3">
      <c r="A31" s="101">
        <v>39</v>
      </c>
      <c r="B31" s="102" t="s">
        <v>171</v>
      </c>
      <c r="C31" s="105" t="s">
        <v>172</v>
      </c>
      <c r="D31" s="107">
        <v>4</v>
      </c>
      <c r="E31" s="104">
        <f t="shared" si="2"/>
        <v>8.8631444087629028E-5</v>
      </c>
      <c r="F31" s="104">
        <f t="shared" si="3"/>
        <v>3.120567818520258E-3</v>
      </c>
    </row>
    <row r="32" spans="1:6" ht="15" customHeight="1" x14ac:dyDescent="0.3">
      <c r="A32" s="101">
        <v>40</v>
      </c>
      <c r="B32" s="102" t="s">
        <v>173</v>
      </c>
      <c r="C32" s="105" t="s">
        <v>174</v>
      </c>
      <c r="D32" s="107">
        <v>117</v>
      </c>
      <c r="E32" s="104">
        <f t="shared" si="2"/>
        <v>2.592469739563149E-3</v>
      </c>
      <c r="F32" s="104">
        <f t="shared" si="3"/>
        <v>9.127660869171754E-2</v>
      </c>
    </row>
    <row r="33" spans="1:6" ht="15" customHeight="1" x14ac:dyDescent="0.3">
      <c r="A33" s="101">
        <v>41</v>
      </c>
      <c r="B33" s="102" t="s">
        <v>175</v>
      </c>
      <c r="C33" s="105" t="s">
        <v>176</v>
      </c>
      <c r="D33" s="107">
        <v>169706</v>
      </c>
      <c r="E33" s="104">
        <f t="shared" si="2"/>
        <v>3.7603219625837929</v>
      </c>
      <c r="F33" s="104">
        <f t="shared" si="3"/>
        <v>132.39477055244973</v>
      </c>
    </row>
    <row r="34" spans="1:6" ht="15" customHeight="1" x14ac:dyDescent="0.3">
      <c r="A34" s="101">
        <v>42</v>
      </c>
      <c r="B34" s="102" t="s">
        <v>177</v>
      </c>
      <c r="C34" s="105" t="s">
        <v>178</v>
      </c>
      <c r="D34" s="107">
        <v>8369</v>
      </c>
      <c r="E34" s="104">
        <f t="shared" si="2"/>
        <v>0.18543913889234181</v>
      </c>
      <c r="F34" s="104">
        <f t="shared" si="3"/>
        <v>6.5290080182990105</v>
      </c>
    </row>
    <row r="35" spans="1:6" ht="15" customHeight="1" x14ac:dyDescent="0.3">
      <c r="A35" s="101">
        <v>43</v>
      </c>
      <c r="B35" s="102" t="s">
        <v>179</v>
      </c>
      <c r="C35" s="105" t="s">
        <v>180</v>
      </c>
      <c r="D35" s="107">
        <v>18</v>
      </c>
      <c r="E35" s="104">
        <f t="shared" si="2"/>
        <v>3.9884149839433062E-4</v>
      </c>
      <c r="F35" s="104">
        <f t="shared" si="3"/>
        <v>1.4042555183341162E-2</v>
      </c>
    </row>
    <row r="36" spans="1:6" ht="15" customHeight="1" x14ac:dyDescent="0.3">
      <c r="A36" s="101">
        <v>45</v>
      </c>
      <c r="B36" s="102" t="s">
        <v>183</v>
      </c>
      <c r="C36" s="105" t="s">
        <v>731</v>
      </c>
      <c r="D36" s="107">
        <v>1</v>
      </c>
      <c r="E36" s="104">
        <f t="shared" si="2"/>
        <v>2.2157861021907257E-5</v>
      </c>
      <c r="F36" s="104">
        <f t="shared" si="3"/>
        <v>7.8014195463006449E-4</v>
      </c>
    </row>
    <row r="37" spans="1:6" ht="15" customHeight="1" x14ac:dyDescent="0.3">
      <c r="A37" s="101">
        <v>47</v>
      </c>
      <c r="B37" s="102" t="s">
        <v>185</v>
      </c>
      <c r="C37" s="105" t="s">
        <v>186</v>
      </c>
      <c r="D37" s="107">
        <v>17</v>
      </c>
      <c r="E37" s="104">
        <f t="shared" si="2"/>
        <v>3.7668363737242334E-4</v>
      </c>
      <c r="F37" s="104">
        <f t="shared" si="3"/>
        <v>1.3262413228711096E-2</v>
      </c>
    </row>
    <row r="38" spans="1:6" ht="15" customHeight="1" x14ac:dyDescent="0.3">
      <c r="A38" s="101">
        <v>48</v>
      </c>
      <c r="B38" s="102" t="s">
        <v>187</v>
      </c>
      <c r="C38" s="105" t="s">
        <v>188</v>
      </c>
      <c r="D38" s="107">
        <v>16</v>
      </c>
      <c r="E38" s="104">
        <f t="shared" si="2"/>
        <v>3.5452577635051611E-4</v>
      </c>
      <c r="F38" s="104">
        <f t="shared" si="3"/>
        <v>1.2482271274081032E-2</v>
      </c>
    </row>
    <row r="39" spans="1:6" ht="15" customHeight="1" x14ac:dyDescent="0.3">
      <c r="A39" s="101">
        <v>53</v>
      </c>
      <c r="B39" s="102" t="s">
        <v>193</v>
      </c>
      <c r="C39" s="105" t="s">
        <v>194</v>
      </c>
      <c r="D39" s="107">
        <v>4765</v>
      </c>
      <c r="E39" s="104">
        <f t="shared" si="2"/>
        <v>0.10558220776938808</v>
      </c>
      <c r="F39" s="104">
        <f t="shared" si="3"/>
        <v>3.7173764138122571</v>
      </c>
    </row>
    <row r="40" spans="1:6" ht="15" customHeight="1" x14ac:dyDescent="0.3">
      <c r="A40" s="101">
        <v>54</v>
      </c>
      <c r="B40" s="102" t="s">
        <v>195</v>
      </c>
      <c r="C40" s="105" t="s">
        <v>196</v>
      </c>
      <c r="D40" s="107">
        <v>2</v>
      </c>
      <c r="E40" s="104">
        <f t="shared" si="2"/>
        <v>4.4315722043814514E-5</v>
      </c>
      <c r="F40" s="104">
        <f t="shared" si="3"/>
        <v>1.560283909260129E-3</v>
      </c>
    </row>
    <row r="41" spans="1:6" ht="15" customHeight="1" x14ac:dyDescent="0.3">
      <c r="A41" s="101">
        <v>57</v>
      </c>
      <c r="B41" s="102" t="s">
        <v>199</v>
      </c>
      <c r="C41" s="105" t="s">
        <v>200</v>
      </c>
      <c r="D41" s="107">
        <v>4150</v>
      </c>
      <c r="E41" s="104">
        <f t="shared" si="2"/>
        <v>9.1955123240915107E-2</v>
      </c>
      <c r="F41" s="104">
        <f t="shared" si="3"/>
        <v>3.2375891117147675</v>
      </c>
    </row>
    <row r="42" spans="1:6" ht="15" customHeight="1" x14ac:dyDescent="0.3">
      <c r="A42" s="46" t="s">
        <v>201</v>
      </c>
      <c r="B42" s="45" t="s">
        <v>794</v>
      </c>
      <c r="C42" s="46" t="s">
        <v>202</v>
      </c>
      <c r="D42" s="47">
        <f>SUM(D43:D77)</f>
        <v>8827</v>
      </c>
      <c r="E42" s="100">
        <f t="shared" si="2"/>
        <v>0.19558743924037533</v>
      </c>
      <c r="F42" s="100">
        <f t="shared" si="3"/>
        <v>6.8863130335195795</v>
      </c>
    </row>
    <row r="43" spans="1:6" ht="15" customHeight="1" x14ac:dyDescent="0.3">
      <c r="A43" s="101">
        <v>58</v>
      </c>
      <c r="B43" s="102" t="s">
        <v>203</v>
      </c>
      <c r="C43" s="103" t="s">
        <v>204</v>
      </c>
      <c r="D43" s="58">
        <v>9</v>
      </c>
      <c r="E43" s="104">
        <f t="shared" si="2"/>
        <v>1.9942074919716531E-4</v>
      </c>
      <c r="F43" s="104">
        <f t="shared" si="3"/>
        <v>7.0212775916705808E-3</v>
      </c>
    </row>
    <row r="44" spans="1:6" ht="15" customHeight="1" x14ac:dyDescent="0.3">
      <c r="A44" s="101">
        <v>59</v>
      </c>
      <c r="B44" s="102" t="s">
        <v>205</v>
      </c>
      <c r="C44" s="103" t="s">
        <v>206</v>
      </c>
      <c r="D44" s="58">
        <v>3</v>
      </c>
      <c r="E44" s="104">
        <f t="shared" si="2"/>
        <v>6.6473583065721761E-5</v>
      </c>
      <c r="F44" s="104">
        <f t="shared" si="3"/>
        <v>2.3404258638901935E-3</v>
      </c>
    </row>
    <row r="45" spans="1:6" ht="15" customHeight="1" x14ac:dyDescent="0.3">
      <c r="A45" s="101">
        <v>60</v>
      </c>
      <c r="B45" s="50" t="s">
        <v>207</v>
      </c>
      <c r="C45" s="103" t="s">
        <v>208</v>
      </c>
      <c r="D45" s="58">
        <v>4</v>
      </c>
      <c r="E45" s="104">
        <f t="shared" si="2"/>
        <v>8.8631444087629028E-5</v>
      </c>
      <c r="F45" s="104">
        <f t="shared" si="3"/>
        <v>3.120567818520258E-3</v>
      </c>
    </row>
    <row r="46" spans="1:6" ht="15" customHeight="1" x14ac:dyDescent="0.3">
      <c r="A46" s="101">
        <v>61</v>
      </c>
      <c r="B46" s="102" t="s">
        <v>209</v>
      </c>
      <c r="C46" s="103" t="s">
        <v>212</v>
      </c>
      <c r="D46" s="58">
        <v>3</v>
      </c>
      <c r="E46" s="104">
        <f t="shared" si="2"/>
        <v>6.6473583065721761E-5</v>
      </c>
      <c r="F46" s="104">
        <f t="shared" si="3"/>
        <v>2.3404258638901935E-3</v>
      </c>
    </row>
    <row r="47" spans="1:6" ht="15" customHeight="1" x14ac:dyDescent="0.3">
      <c r="A47" s="101">
        <v>62</v>
      </c>
      <c r="B47" s="102" t="s">
        <v>211</v>
      </c>
      <c r="C47" s="103" t="s">
        <v>214</v>
      </c>
      <c r="D47" s="58">
        <v>2</v>
      </c>
      <c r="E47" s="104">
        <f t="shared" si="2"/>
        <v>4.4315722043814514E-5</v>
      </c>
      <c r="F47" s="104">
        <f t="shared" si="3"/>
        <v>1.560283909260129E-3</v>
      </c>
    </row>
    <row r="48" spans="1:6" ht="15" customHeight="1" x14ac:dyDescent="0.3">
      <c r="A48" s="101">
        <v>63</v>
      </c>
      <c r="B48" s="102" t="s">
        <v>213</v>
      </c>
      <c r="C48" s="103" t="s">
        <v>218</v>
      </c>
      <c r="D48" s="58">
        <v>14</v>
      </c>
      <c r="E48" s="104">
        <f t="shared" si="2"/>
        <v>3.102100543067016E-4</v>
      </c>
      <c r="F48" s="104">
        <f t="shared" si="3"/>
        <v>1.0921987364820904E-2</v>
      </c>
    </row>
    <row r="49" spans="1:6" ht="15" customHeight="1" x14ac:dyDescent="0.3">
      <c r="A49" s="101">
        <v>67</v>
      </c>
      <c r="B49" s="102" t="s">
        <v>221</v>
      </c>
      <c r="C49" s="103" t="s">
        <v>224</v>
      </c>
      <c r="D49" s="101">
        <v>2</v>
      </c>
      <c r="E49" s="104">
        <f t="shared" si="2"/>
        <v>4.4315722043814514E-5</v>
      </c>
      <c r="F49" s="104">
        <f t="shared" si="3"/>
        <v>1.560283909260129E-3</v>
      </c>
    </row>
    <row r="50" spans="1:6" ht="15" customHeight="1" x14ac:dyDescent="0.3">
      <c r="A50" s="101">
        <v>68</v>
      </c>
      <c r="B50" s="102" t="s">
        <v>223</v>
      </c>
      <c r="C50" s="103" t="s">
        <v>226</v>
      </c>
      <c r="D50" s="101">
        <v>8</v>
      </c>
      <c r="E50" s="104">
        <f t="shared" si="2"/>
        <v>1.7726288817525806E-4</v>
      </c>
      <c r="F50" s="104">
        <f t="shared" si="3"/>
        <v>6.2411356370405159E-3</v>
      </c>
    </row>
    <row r="51" spans="1:6" ht="15" customHeight="1" x14ac:dyDescent="0.3">
      <c r="A51" s="101">
        <v>69</v>
      </c>
      <c r="B51" s="102" t="s">
        <v>225</v>
      </c>
      <c r="C51" s="103" t="s">
        <v>228</v>
      </c>
      <c r="D51" s="101">
        <v>55</v>
      </c>
      <c r="E51" s="104">
        <f t="shared" si="2"/>
        <v>1.2186823562048991E-3</v>
      </c>
      <c r="F51" s="104">
        <f t="shared" si="3"/>
        <v>4.2907807504653547E-2</v>
      </c>
    </row>
    <row r="52" spans="1:6" ht="15" customHeight="1" x14ac:dyDescent="0.3">
      <c r="A52" s="101">
        <v>70</v>
      </c>
      <c r="B52" s="102" t="s">
        <v>227</v>
      </c>
      <c r="C52" s="103" t="s">
        <v>230</v>
      </c>
      <c r="D52" s="101">
        <v>7</v>
      </c>
      <c r="E52" s="104">
        <f t="shared" si="2"/>
        <v>1.551050271533508E-4</v>
      </c>
      <c r="F52" s="104">
        <f t="shared" si="3"/>
        <v>5.4609936824104519E-3</v>
      </c>
    </row>
    <row r="53" spans="1:6" ht="15" customHeight="1" x14ac:dyDescent="0.3">
      <c r="A53" s="101">
        <v>71</v>
      </c>
      <c r="B53" s="102" t="s">
        <v>229</v>
      </c>
      <c r="C53" s="103" t="s">
        <v>232</v>
      </c>
      <c r="D53" s="101">
        <v>1</v>
      </c>
      <c r="E53" s="104">
        <f t="shared" si="2"/>
        <v>2.2157861021907257E-5</v>
      </c>
      <c r="F53" s="104">
        <f t="shared" si="3"/>
        <v>7.8014195463006449E-4</v>
      </c>
    </row>
    <row r="54" spans="1:6" ht="15" customHeight="1" x14ac:dyDescent="0.3">
      <c r="A54" s="101">
        <v>72</v>
      </c>
      <c r="B54" s="102" t="s">
        <v>231</v>
      </c>
      <c r="C54" s="103" t="s">
        <v>234</v>
      </c>
      <c r="D54" s="101">
        <v>21</v>
      </c>
      <c r="E54" s="104">
        <f t="shared" si="2"/>
        <v>4.6531508146005235E-4</v>
      </c>
      <c r="F54" s="104">
        <f t="shared" si="3"/>
        <v>1.6382981047231352E-2</v>
      </c>
    </row>
    <row r="55" spans="1:6" ht="15" customHeight="1" x14ac:dyDescent="0.3">
      <c r="A55" s="101">
        <v>73</v>
      </c>
      <c r="B55" s="102" t="s">
        <v>233</v>
      </c>
      <c r="C55" s="103" t="s">
        <v>240</v>
      </c>
      <c r="D55" s="101">
        <v>9</v>
      </c>
      <c r="E55" s="104">
        <f t="shared" si="2"/>
        <v>1.9942074919716531E-4</v>
      </c>
      <c r="F55" s="104">
        <f t="shared" si="3"/>
        <v>7.0212775916705808E-3</v>
      </c>
    </row>
    <row r="56" spans="1:6" ht="15" customHeight="1" x14ac:dyDescent="0.3">
      <c r="A56" s="101">
        <v>74</v>
      </c>
      <c r="B56" s="50" t="s">
        <v>235</v>
      </c>
      <c r="C56" s="16" t="s">
        <v>236</v>
      </c>
      <c r="D56" s="101">
        <v>5</v>
      </c>
      <c r="E56" s="104">
        <f t="shared" si="2"/>
        <v>1.1078930510953627E-4</v>
      </c>
      <c r="F56" s="104">
        <f t="shared" si="3"/>
        <v>3.9007097731503224E-3</v>
      </c>
    </row>
    <row r="57" spans="1:6" ht="15" customHeight="1" x14ac:dyDescent="0.3">
      <c r="A57" s="101">
        <v>75</v>
      </c>
      <c r="B57" s="50" t="s">
        <v>237</v>
      </c>
      <c r="C57" s="16" t="s">
        <v>238</v>
      </c>
      <c r="D57" s="101">
        <v>3</v>
      </c>
      <c r="E57" s="104">
        <f t="shared" si="2"/>
        <v>6.6473583065721761E-5</v>
      </c>
      <c r="F57" s="104">
        <f t="shared" si="3"/>
        <v>2.3404258638901935E-3</v>
      </c>
    </row>
    <row r="58" spans="1:6" ht="15" customHeight="1" x14ac:dyDescent="0.3">
      <c r="A58" s="101">
        <v>76</v>
      </c>
      <c r="B58" s="102" t="s">
        <v>239</v>
      </c>
      <c r="C58" s="103" t="s">
        <v>246</v>
      </c>
      <c r="D58" s="101">
        <v>5</v>
      </c>
      <c r="E58" s="104">
        <f t="shared" si="2"/>
        <v>1.1078930510953627E-4</v>
      </c>
      <c r="F58" s="104">
        <f t="shared" si="3"/>
        <v>3.9007097731503224E-3</v>
      </c>
    </row>
    <row r="59" spans="1:6" ht="15" customHeight="1" x14ac:dyDescent="0.3">
      <c r="A59" s="101">
        <v>78</v>
      </c>
      <c r="B59" s="102" t="s">
        <v>243</v>
      </c>
      <c r="C59" s="103" t="s">
        <v>248</v>
      </c>
      <c r="D59" s="101">
        <v>21</v>
      </c>
      <c r="E59" s="104">
        <f t="shared" si="2"/>
        <v>4.6531508146005235E-4</v>
      </c>
      <c r="F59" s="104">
        <f t="shared" si="3"/>
        <v>1.6382981047231352E-2</v>
      </c>
    </row>
    <row r="60" spans="1:6" ht="15" customHeight="1" x14ac:dyDescent="0.3">
      <c r="A60" s="101">
        <v>79</v>
      </c>
      <c r="B60" s="102" t="s">
        <v>245</v>
      </c>
      <c r="C60" s="103" t="s">
        <v>250</v>
      </c>
      <c r="D60" s="101">
        <v>3</v>
      </c>
      <c r="E60" s="104">
        <f t="shared" si="2"/>
        <v>6.6473583065721761E-5</v>
      </c>
      <c r="F60" s="104">
        <f t="shared" si="3"/>
        <v>2.3404258638901935E-3</v>
      </c>
    </row>
    <row r="61" spans="1:6" ht="15" customHeight="1" x14ac:dyDescent="0.3">
      <c r="A61" s="101">
        <v>80</v>
      </c>
      <c r="B61" s="102" t="s">
        <v>247</v>
      </c>
      <c r="C61" s="103" t="s">
        <v>252</v>
      </c>
      <c r="D61" s="101">
        <v>24</v>
      </c>
      <c r="E61" s="104">
        <f t="shared" si="2"/>
        <v>5.3178866452577409E-4</v>
      </c>
      <c r="F61" s="104">
        <f t="shared" si="3"/>
        <v>1.8723406911121548E-2</v>
      </c>
    </row>
    <row r="62" spans="1:6" ht="15" customHeight="1" x14ac:dyDescent="0.3">
      <c r="A62" s="101">
        <v>81</v>
      </c>
      <c r="B62" s="102" t="s">
        <v>249</v>
      </c>
      <c r="C62" s="103" t="s">
        <v>254</v>
      </c>
      <c r="D62" s="101">
        <v>15</v>
      </c>
      <c r="E62" s="104">
        <f t="shared" si="2"/>
        <v>3.3236791532860883E-4</v>
      </c>
      <c r="F62" s="104">
        <f t="shared" si="3"/>
        <v>1.1702129319450966E-2</v>
      </c>
    </row>
    <row r="63" spans="1:6" ht="15" customHeight="1" x14ac:dyDescent="0.3">
      <c r="A63" s="101">
        <v>82</v>
      </c>
      <c r="B63" s="102" t="s">
        <v>251</v>
      </c>
      <c r="C63" s="103" t="s">
        <v>256</v>
      </c>
      <c r="D63" s="101">
        <v>122</v>
      </c>
      <c r="E63" s="104">
        <f t="shared" si="2"/>
        <v>2.7032590446726852E-3</v>
      </c>
      <c r="F63" s="104">
        <f t="shared" si="3"/>
        <v>9.5177318464867863E-2</v>
      </c>
    </row>
    <row r="64" spans="1:6" ht="15" customHeight="1" x14ac:dyDescent="0.3">
      <c r="A64" s="101">
        <v>83</v>
      </c>
      <c r="B64" s="102" t="s">
        <v>253</v>
      </c>
      <c r="C64" s="103" t="s">
        <v>258</v>
      </c>
      <c r="D64" s="101">
        <v>18</v>
      </c>
      <c r="E64" s="104">
        <f t="shared" si="2"/>
        <v>3.9884149839433062E-4</v>
      </c>
      <c r="F64" s="104">
        <f t="shared" si="3"/>
        <v>1.4042555183341162E-2</v>
      </c>
    </row>
    <row r="65" spans="1:6" ht="15" customHeight="1" x14ac:dyDescent="0.3">
      <c r="A65" s="101">
        <v>84</v>
      </c>
      <c r="B65" s="102" t="s">
        <v>255</v>
      </c>
      <c r="C65" s="103" t="s">
        <v>260</v>
      </c>
      <c r="D65" s="101">
        <v>79</v>
      </c>
      <c r="E65" s="104">
        <f t="shared" si="2"/>
        <v>1.7504710207306732E-3</v>
      </c>
      <c r="F65" s="104">
        <f t="shared" si="3"/>
        <v>6.1631214415775099E-2</v>
      </c>
    </row>
    <row r="66" spans="1:6" ht="15" customHeight="1" x14ac:dyDescent="0.3">
      <c r="A66" s="101">
        <v>85</v>
      </c>
      <c r="B66" s="102" t="s">
        <v>257</v>
      </c>
      <c r="C66" s="103" t="s">
        <v>262</v>
      </c>
      <c r="D66" s="101">
        <v>34</v>
      </c>
      <c r="E66" s="104">
        <f t="shared" si="2"/>
        <v>7.5336727474484668E-4</v>
      </c>
      <c r="F66" s="104">
        <f t="shared" si="3"/>
        <v>2.6524826457422192E-2</v>
      </c>
    </row>
    <row r="67" spans="1:6" ht="15" customHeight="1" x14ac:dyDescent="0.3">
      <c r="A67" s="101">
        <v>86</v>
      </c>
      <c r="B67" s="102" t="s">
        <v>259</v>
      </c>
      <c r="C67" s="103" t="s">
        <v>264</v>
      </c>
      <c r="D67" s="101">
        <v>50</v>
      </c>
      <c r="E67" s="104">
        <f t="shared" si="2"/>
        <v>1.107893051095363E-3</v>
      </c>
      <c r="F67" s="104">
        <f t="shared" si="3"/>
        <v>3.9007097731503224E-2</v>
      </c>
    </row>
    <row r="68" spans="1:6" ht="15" customHeight="1" x14ac:dyDescent="0.3">
      <c r="A68" s="101">
        <v>87</v>
      </c>
      <c r="B68" s="102" t="s">
        <v>261</v>
      </c>
      <c r="C68" s="103" t="s">
        <v>266</v>
      </c>
      <c r="D68" s="101">
        <v>318</v>
      </c>
      <c r="E68" s="104">
        <f t="shared" si="2"/>
        <v>7.0461998049665079E-3</v>
      </c>
      <c r="F68" s="104">
        <f t="shared" si="3"/>
        <v>0.2480851415723605</v>
      </c>
    </row>
    <row r="69" spans="1:6" ht="15" customHeight="1" x14ac:dyDescent="0.3">
      <c r="A69" s="101">
        <v>88</v>
      </c>
      <c r="B69" s="102" t="s">
        <v>263</v>
      </c>
      <c r="C69" s="103" t="s">
        <v>268</v>
      </c>
      <c r="D69" s="101">
        <v>38</v>
      </c>
      <c r="E69" s="104">
        <f t="shared" si="2"/>
        <v>8.4199871883247569E-4</v>
      </c>
      <c r="F69" s="104">
        <f t="shared" si="3"/>
        <v>2.9645394275942448E-2</v>
      </c>
    </row>
    <row r="70" spans="1:6" ht="15" customHeight="1" x14ac:dyDescent="0.3">
      <c r="A70" s="101">
        <v>89</v>
      </c>
      <c r="B70" s="102" t="s">
        <v>265</v>
      </c>
      <c r="C70" s="103" t="s">
        <v>270</v>
      </c>
      <c r="D70" s="101">
        <v>7</v>
      </c>
      <c r="E70" s="104">
        <f t="shared" si="2"/>
        <v>1.551050271533508E-4</v>
      </c>
      <c r="F70" s="104">
        <f t="shared" si="3"/>
        <v>5.4609936824104519E-3</v>
      </c>
    </row>
    <row r="71" spans="1:6" ht="15" customHeight="1" x14ac:dyDescent="0.3">
      <c r="A71" s="101">
        <v>90</v>
      </c>
      <c r="B71" s="102" t="s">
        <v>267</v>
      </c>
      <c r="C71" s="103" t="s">
        <v>272</v>
      </c>
      <c r="D71" s="101">
        <v>3640</v>
      </c>
      <c r="E71" s="104">
        <f t="shared" si="2"/>
        <v>8.065461411974241E-2</v>
      </c>
      <c r="F71" s="104">
        <f t="shared" si="3"/>
        <v>2.8397167148534348</v>
      </c>
    </row>
    <row r="72" spans="1:6" ht="15" customHeight="1" x14ac:dyDescent="0.3">
      <c r="A72" s="101">
        <v>91</v>
      </c>
      <c r="B72" s="102" t="s">
        <v>269</v>
      </c>
      <c r="C72" s="103" t="s">
        <v>274</v>
      </c>
      <c r="D72" s="101">
        <v>111</v>
      </c>
      <c r="E72" s="104">
        <f t="shared" si="2"/>
        <v>2.4595225734317053E-3</v>
      </c>
      <c r="F72" s="104">
        <f t="shared" si="3"/>
        <v>8.6595756963937162E-2</v>
      </c>
    </row>
    <row r="73" spans="1:6" ht="15" customHeight="1" x14ac:dyDescent="0.3">
      <c r="A73" s="101">
        <v>92</v>
      </c>
      <c r="B73" s="102" t="s">
        <v>271</v>
      </c>
      <c r="C73" s="103" t="s">
        <v>276</v>
      </c>
      <c r="D73" s="101">
        <v>20</v>
      </c>
      <c r="E73" s="104">
        <f t="shared" si="2"/>
        <v>4.4315722043814507E-4</v>
      </c>
      <c r="F73" s="104">
        <f t="shared" si="3"/>
        <v>1.560283909260129E-2</v>
      </c>
    </row>
    <row r="74" spans="1:6" ht="15" customHeight="1" x14ac:dyDescent="0.3">
      <c r="A74" s="101">
        <v>93</v>
      </c>
      <c r="B74" s="102" t="s">
        <v>273</v>
      </c>
      <c r="C74" s="103" t="s">
        <v>278</v>
      </c>
      <c r="D74" s="101">
        <v>53</v>
      </c>
      <c r="E74" s="104">
        <f t="shared" si="2"/>
        <v>1.1743666341610846E-3</v>
      </c>
      <c r="F74" s="104">
        <f t="shared" si="3"/>
        <v>4.1347523595393419E-2</v>
      </c>
    </row>
    <row r="75" spans="1:6" ht="15" customHeight="1" x14ac:dyDescent="0.3">
      <c r="A75" s="101">
        <v>94</v>
      </c>
      <c r="B75" s="102" t="s">
        <v>275</v>
      </c>
      <c r="C75" s="103" t="s">
        <v>280</v>
      </c>
      <c r="D75" s="101">
        <v>9</v>
      </c>
      <c r="E75" s="104">
        <f t="shared" si="2"/>
        <v>1.9942074919716531E-4</v>
      </c>
      <c r="F75" s="104">
        <f t="shared" si="3"/>
        <v>7.0212775916705808E-3</v>
      </c>
    </row>
    <row r="76" spans="1:6" ht="15" customHeight="1" x14ac:dyDescent="0.3">
      <c r="A76" s="101">
        <v>95</v>
      </c>
      <c r="B76" s="102" t="s">
        <v>277</v>
      </c>
      <c r="C76" s="16" t="s">
        <v>278</v>
      </c>
      <c r="D76" s="101">
        <v>63</v>
      </c>
      <c r="E76" s="104">
        <f t="shared" si="2"/>
        <v>1.395945244380157E-3</v>
      </c>
      <c r="F76" s="104">
        <f t="shared" si="3"/>
        <v>4.914894314169406E-2</v>
      </c>
    </row>
    <row r="77" spans="1:6" ht="15" customHeight="1" x14ac:dyDescent="0.3">
      <c r="A77" s="101">
        <v>96</v>
      </c>
      <c r="B77" s="102" t="s">
        <v>279</v>
      </c>
      <c r="C77" s="16" t="s">
        <v>280</v>
      </c>
      <c r="D77" s="101">
        <v>4051</v>
      </c>
      <c r="E77" s="104">
        <f t="shared" si="2"/>
        <v>8.9761494999746283E-2</v>
      </c>
      <c r="F77" s="104">
        <f t="shared" si="3"/>
        <v>3.1603550582063913</v>
      </c>
    </row>
    <row r="78" spans="1:6" ht="15" customHeight="1" x14ac:dyDescent="0.3">
      <c r="A78" s="46" t="s">
        <v>281</v>
      </c>
      <c r="B78" s="52" t="s">
        <v>795</v>
      </c>
      <c r="C78" s="46" t="s">
        <v>282</v>
      </c>
      <c r="D78" s="47">
        <f>SUM(D79:D82)</f>
        <v>21857</v>
      </c>
      <c r="E78" s="100">
        <f t="shared" si="2"/>
        <v>0.48430436835582691</v>
      </c>
      <c r="F78" s="100">
        <f t="shared" si="3"/>
        <v>17.051562702349319</v>
      </c>
    </row>
    <row r="79" spans="1:6" ht="15" customHeight="1" x14ac:dyDescent="0.3">
      <c r="A79" s="101">
        <v>97</v>
      </c>
      <c r="B79" s="102" t="s">
        <v>283</v>
      </c>
      <c r="C79" s="103" t="s">
        <v>284</v>
      </c>
      <c r="D79" s="58">
        <v>17878</v>
      </c>
      <c r="E79" s="104">
        <f t="shared" si="2"/>
        <v>0.39613823934965792</v>
      </c>
      <c r="F79" s="104">
        <f t="shared" si="3"/>
        <v>13.947377864876293</v>
      </c>
    </row>
    <row r="80" spans="1:6" ht="15" customHeight="1" x14ac:dyDescent="0.3">
      <c r="A80" s="101">
        <v>98</v>
      </c>
      <c r="B80" s="102" t="s">
        <v>285</v>
      </c>
      <c r="C80" s="103" t="s">
        <v>286</v>
      </c>
      <c r="D80" s="58">
        <v>860</v>
      </c>
      <c r="E80" s="104">
        <f t="shared" si="2"/>
        <v>1.905576047884024E-2</v>
      </c>
      <c r="F80" s="104">
        <f t="shared" si="3"/>
        <v>0.67092208098185546</v>
      </c>
    </row>
    <row r="81" spans="1:6" ht="15" customHeight="1" x14ac:dyDescent="0.3">
      <c r="A81" s="101">
        <v>99</v>
      </c>
      <c r="B81" s="102" t="s">
        <v>287</v>
      </c>
      <c r="C81" s="103" t="s">
        <v>288</v>
      </c>
      <c r="D81" s="58">
        <v>2545</v>
      </c>
      <c r="E81" s="104">
        <f t="shared" si="2"/>
        <v>5.6391756300753965E-2</v>
      </c>
      <c r="F81" s="104">
        <f t="shared" si="3"/>
        <v>1.9854612745335141</v>
      </c>
    </row>
    <row r="82" spans="1:6" ht="15" customHeight="1" x14ac:dyDescent="0.3">
      <c r="A82" s="101">
        <v>100</v>
      </c>
      <c r="B82" s="102" t="s">
        <v>289</v>
      </c>
      <c r="C82" s="103" t="s">
        <v>290</v>
      </c>
      <c r="D82" s="58">
        <v>574</v>
      </c>
      <c r="E82" s="104">
        <f t="shared" si="2"/>
        <v>1.2718612226574765E-2</v>
      </c>
      <c r="F82" s="104">
        <f t="shared" si="3"/>
        <v>0.44780148195765701</v>
      </c>
    </row>
    <row r="83" spans="1:6" ht="15" customHeight="1" x14ac:dyDescent="0.3">
      <c r="A83" s="46" t="s">
        <v>291</v>
      </c>
      <c r="B83" s="45" t="s">
        <v>796</v>
      </c>
      <c r="C83" s="46" t="s">
        <v>292</v>
      </c>
      <c r="D83" s="47">
        <f>SUM(D84:D94)</f>
        <v>34627</v>
      </c>
      <c r="E83" s="100">
        <f t="shared" ref="E83:E146" si="4">D83/4513071*100</f>
        <v>0.76726025360558259</v>
      </c>
      <c r="F83" s="100">
        <f t="shared" ref="F83:F146" si="5">D83/1281818*1000</f>
        <v>27.013975462975242</v>
      </c>
    </row>
    <row r="84" spans="1:6" ht="15" customHeight="1" x14ac:dyDescent="0.3">
      <c r="A84" s="101">
        <v>101</v>
      </c>
      <c r="B84" s="102" t="s">
        <v>293</v>
      </c>
      <c r="C84" s="103" t="s">
        <v>294</v>
      </c>
      <c r="D84" s="101">
        <v>147</v>
      </c>
      <c r="E84" s="104">
        <f t="shared" si="4"/>
        <v>3.2572055702203666E-3</v>
      </c>
      <c r="F84" s="104">
        <f t="shared" si="5"/>
        <v>0.11468086733061948</v>
      </c>
    </row>
    <row r="85" spans="1:6" ht="15" customHeight="1" x14ac:dyDescent="0.3">
      <c r="A85" s="101">
        <v>102</v>
      </c>
      <c r="B85" s="102" t="s">
        <v>295</v>
      </c>
      <c r="C85" s="103" t="s">
        <v>296</v>
      </c>
      <c r="D85" s="48">
        <v>145</v>
      </c>
      <c r="E85" s="104">
        <f t="shared" si="4"/>
        <v>3.2128898481765516E-3</v>
      </c>
      <c r="F85" s="104">
        <f t="shared" si="5"/>
        <v>0.11312058342135935</v>
      </c>
    </row>
    <row r="86" spans="1:6" ht="15" customHeight="1" x14ac:dyDescent="0.3">
      <c r="A86" s="101">
        <v>103</v>
      </c>
      <c r="B86" s="102" t="s">
        <v>297</v>
      </c>
      <c r="C86" s="103" t="s">
        <v>298</v>
      </c>
      <c r="D86" s="108">
        <v>2879</v>
      </c>
      <c r="E86" s="104">
        <f t="shared" si="4"/>
        <v>6.3792481882070998E-2</v>
      </c>
      <c r="F86" s="104">
        <f t="shared" si="5"/>
        <v>2.2460286873799555</v>
      </c>
    </row>
    <row r="87" spans="1:6" ht="15" customHeight="1" x14ac:dyDescent="0.3">
      <c r="A87" s="101">
        <v>104</v>
      </c>
      <c r="B87" s="102" t="s">
        <v>299</v>
      </c>
      <c r="C87" s="103" t="s">
        <v>300</v>
      </c>
      <c r="D87" s="101">
        <v>2799</v>
      </c>
      <c r="E87" s="104">
        <f t="shared" si="4"/>
        <v>6.2019853000318412E-2</v>
      </c>
      <c r="F87" s="104">
        <f t="shared" si="5"/>
        <v>2.1836173310095508</v>
      </c>
    </row>
    <row r="88" spans="1:6" ht="15" customHeight="1" x14ac:dyDescent="0.3">
      <c r="A88" s="101">
        <v>105</v>
      </c>
      <c r="B88" s="102" t="s">
        <v>301</v>
      </c>
      <c r="C88" s="103" t="s">
        <v>302</v>
      </c>
      <c r="D88" s="101">
        <v>2150</v>
      </c>
      <c r="E88" s="104">
        <f t="shared" si="4"/>
        <v>4.7639401197100598E-2</v>
      </c>
      <c r="F88" s="104">
        <f t="shared" si="5"/>
        <v>1.6773052024546387</v>
      </c>
    </row>
    <row r="89" spans="1:6" ht="15" customHeight="1" x14ac:dyDescent="0.3">
      <c r="A89" s="101">
        <v>106</v>
      </c>
      <c r="B89" s="102" t="s">
        <v>303</v>
      </c>
      <c r="C89" s="103" t="s">
        <v>304</v>
      </c>
      <c r="D89" s="101">
        <v>38</v>
      </c>
      <c r="E89" s="104">
        <f t="shared" si="4"/>
        <v>8.4199871883247569E-4</v>
      </c>
      <c r="F89" s="104">
        <f t="shared" si="5"/>
        <v>2.9645394275942448E-2</v>
      </c>
    </row>
    <row r="90" spans="1:6" ht="15" customHeight="1" x14ac:dyDescent="0.3">
      <c r="A90" s="101">
        <v>107</v>
      </c>
      <c r="B90" s="102" t="s">
        <v>305</v>
      </c>
      <c r="C90" s="103" t="s">
        <v>306</v>
      </c>
      <c r="D90" s="101">
        <v>1142</v>
      </c>
      <c r="E90" s="104">
        <f t="shared" si="4"/>
        <v>2.5304277287018086E-2</v>
      </c>
      <c r="F90" s="104">
        <f t="shared" si="5"/>
        <v>0.89092211218753359</v>
      </c>
    </row>
    <row r="91" spans="1:6" ht="15" customHeight="1" x14ac:dyDescent="0.3">
      <c r="A91" s="101">
        <v>108</v>
      </c>
      <c r="B91" s="102" t="s">
        <v>307</v>
      </c>
      <c r="C91" s="103" t="s">
        <v>308</v>
      </c>
      <c r="D91" s="101">
        <v>18</v>
      </c>
      <c r="E91" s="104">
        <f t="shared" si="4"/>
        <v>3.9884149839433062E-4</v>
      </c>
      <c r="F91" s="104">
        <f t="shared" si="5"/>
        <v>1.4042555183341162E-2</v>
      </c>
    </row>
    <row r="92" spans="1:6" ht="15" customHeight="1" x14ac:dyDescent="0.3">
      <c r="A92" s="101">
        <v>109</v>
      </c>
      <c r="B92" s="102" t="s">
        <v>309</v>
      </c>
      <c r="C92" s="103" t="s">
        <v>310</v>
      </c>
      <c r="D92" s="101">
        <v>12717</v>
      </c>
      <c r="E92" s="104">
        <f t="shared" si="4"/>
        <v>0.28178151861559458</v>
      </c>
      <c r="F92" s="104">
        <f t="shared" si="5"/>
        <v>9.9210652370305308</v>
      </c>
    </row>
    <row r="93" spans="1:6" ht="15" customHeight="1" x14ac:dyDescent="0.3">
      <c r="A93" s="101">
        <v>110</v>
      </c>
      <c r="B93" s="102" t="s">
        <v>311</v>
      </c>
      <c r="C93" s="103" t="s">
        <v>312</v>
      </c>
      <c r="D93" s="101">
        <v>2081</v>
      </c>
      <c r="E93" s="104">
        <f t="shared" si="4"/>
        <v>4.6110508786588997E-2</v>
      </c>
      <c r="F93" s="104">
        <f t="shared" si="5"/>
        <v>1.6234754075851643</v>
      </c>
    </row>
    <row r="94" spans="1:6" ht="15" customHeight="1" x14ac:dyDescent="0.3">
      <c r="A94" s="101">
        <v>111</v>
      </c>
      <c r="B94" s="102" t="s">
        <v>313</v>
      </c>
      <c r="C94" s="103" t="s">
        <v>314</v>
      </c>
      <c r="D94" s="101">
        <v>10511</v>
      </c>
      <c r="E94" s="104">
        <f t="shared" si="4"/>
        <v>0.23290127720126719</v>
      </c>
      <c r="F94" s="104">
        <f t="shared" si="5"/>
        <v>8.2000720851166076</v>
      </c>
    </row>
    <row r="95" spans="1:6" ht="15" customHeight="1" x14ac:dyDescent="0.3">
      <c r="A95" s="46" t="s">
        <v>315</v>
      </c>
      <c r="B95" s="45" t="s">
        <v>797</v>
      </c>
      <c r="C95" s="46" t="s">
        <v>316</v>
      </c>
      <c r="D95" s="47">
        <f>SUM(D96:D103)</f>
        <v>31351</v>
      </c>
      <c r="E95" s="100">
        <f t="shared" si="4"/>
        <v>0.69467110089781436</v>
      </c>
      <c r="F95" s="100">
        <f t="shared" si="5"/>
        <v>24.458230419607151</v>
      </c>
    </row>
    <row r="96" spans="1:6" ht="15" customHeight="1" x14ac:dyDescent="0.3">
      <c r="A96" s="101">
        <v>112</v>
      </c>
      <c r="B96" s="102" t="s">
        <v>317</v>
      </c>
      <c r="C96" s="103" t="s">
        <v>318</v>
      </c>
      <c r="D96" s="101">
        <v>7</v>
      </c>
      <c r="E96" s="104">
        <f t="shared" si="4"/>
        <v>1.551050271533508E-4</v>
      </c>
      <c r="F96" s="104">
        <f t="shared" si="5"/>
        <v>5.4609936824104519E-3</v>
      </c>
    </row>
    <row r="97" spans="1:6" ht="15" customHeight="1" x14ac:dyDescent="0.3">
      <c r="A97" s="101">
        <v>113</v>
      </c>
      <c r="B97" s="102" t="s">
        <v>319</v>
      </c>
      <c r="C97" s="103" t="s">
        <v>320</v>
      </c>
      <c r="D97" s="48">
        <v>43</v>
      </c>
      <c r="E97" s="104">
        <f t="shared" si="4"/>
        <v>9.5278802394201199E-4</v>
      </c>
      <c r="F97" s="104">
        <f t="shared" si="5"/>
        <v>3.3546104049092772E-2</v>
      </c>
    </row>
    <row r="98" spans="1:6" ht="15" customHeight="1" x14ac:dyDescent="0.3">
      <c r="A98" s="101">
        <v>114</v>
      </c>
      <c r="B98" s="102" t="s">
        <v>321</v>
      </c>
      <c r="C98" s="103" t="s">
        <v>322</v>
      </c>
      <c r="D98" s="108">
        <v>194</v>
      </c>
      <c r="E98" s="104">
        <f t="shared" si="4"/>
        <v>4.2986250382500077E-3</v>
      </c>
      <c r="F98" s="104">
        <f t="shared" si="5"/>
        <v>0.15134753919823252</v>
      </c>
    </row>
    <row r="99" spans="1:6" ht="15" customHeight="1" x14ac:dyDescent="0.3">
      <c r="A99" s="101">
        <v>115</v>
      </c>
      <c r="B99" s="102" t="s">
        <v>323</v>
      </c>
      <c r="C99" s="103" t="s">
        <v>324</v>
      </c>
      <c r="D99" s="101">
        <v>582</v>
      </c>
      <c r="E99" s="104">
        <f t="shared" si="4"/>
        <v>1.2895875114750021E-2</v>
      </c>
      <c r="F99" s="104">
        <f t="shared" si="5"/>
        <v>0.45404261759469755</v>
      </c>
    </row>
    <row r="100" spans="1:6" ht="15" customHeight="1" x14ac:dyDescent="0.3">
      <c r="A100" s="101">
        <v>116</v>
      </c>
      <c r="B100" s="102" t="s">
        <v>325</v>
      </c>
      <c r="C100" s="103" t="s">
        <v>326</v>
      </c>
      <c r="D100" s="101">
        <v>901</v>
      </c>
      <c r="E100" s="104">
        <f t="shared" si="4"/>
        <v>1.9964232780738438E-2</v>
      </c>
      <c r="F100" s="104">
        <f t="shared" si="5"/>
        <v>0.70290790112168811</v>
      </c>
    </row>
    <row r="101" spans="1:6" ht="15" customHeight="1" x14ac:dyDescent="0.3">
      <c r="A101" s="101">
        <v>117</v>
      </c>
      <c r="B101" s="102" t="s">
        <v>327</v>
      </c>
      <c r="C101" s="103" t="s">
        <v>328</v>
      </c>
      <c r="D101" s="101">
        <v>3821</v>
      </c>
      <c r="E101" s="104">
        <f t="shared" si="4"/>
        <v>8.4665186964707623E-2</v>
      </c>
      <c r="F101" s="104">
        <f t="shared" si="5"/>
        <v>2.9809224086414767</v>
      </c>
    </row>
    <row r="102" spans="1:6" ht="15" customHeight="1" x14ac:dyDescent="0.3">
      <c r="A102" s="101">
        <v>118</v>
      </c>
      <c r="B102" s="102" t="s">
        <v>329</v>
      </c>
      <c r="C102" s="103" t="s">
        <v>330</v>
      </c>
      <c r="D102" s="101">
        <v>1961</v>
      </c>
      <c r="E102" s="104">
        <f t="shared" si="4"/>
        <v>4.3451565463960125E-2</v>
      </c>
      <c r="F102" s="104">
        <f t="shared" si="5"/>
        <v>1.5298583730295565</v>
      </c>
    </row>
    <row r="103" spans="1:6" ht="15" customHeight="1" x14ac:dyDescent="0.3">
      <c r="A103" s="101">
        <v>119</v>
      </c>
      <c r="B103" s="102" t="s">
        <v>331</v>
      </c>
      <c r="C103" s="103" t="s">
        <v>332</v>
      </c>
      <c r="D103" s="101">
        <v>23842</v>
      </c>
      <c r="E103" s="104">
        <f t="shared" si="4"/>
        <v>0.52828772248431277</v>
      </c>
      <c r="F103" s="104">
        <f t="shared" si="5"/>
        <v>18.600144482289998</v>
      </c>
    </row>
    <row r="104" spans="1:6" ht="15" customHeight="1" x14ac:dyDescent="0.3">
      <c r="A104" s="46" t="s">
        <v>333</v>
      </c>
      <c r="B104" s="45" t="s">
        <v>798</v>
      </c>
      <c r="C104" s="46" t="s">
        <v>334</v>
      </c>
      <c r="D104" s="47">
        <f>SUM(D105:D112)</f>
        <v>20359</v>
      </c>
      <c r="E104" s="100">
        <f t="shared" si="4"/>
        <v>0.45111189254500983</v>
      </c>
      <c r="F104" s="100">
        <f t="shared" si="5"/>
        <v>15.882910054313484</v>
      </c>
    </row>
    <row r="105" spans="1:6" ht="15" customHeight="1" x14ac:dyDescent="0.3">
      <c r="A105" s="101">
        <v>120</v>
      </c>
      <c r="B105" s="102" t="s">
        <v>335</v>
      </c>
      <c r="C105" s="103" t="s">
        <v>336</v>
      </c>
      <c r="D105" s="101">
        <v>135</v>
      </c>
      <c r="E105" s="104">
        <f t="shared" si="4"/>
        <v>2.9913112379574796E-3</v>
      </c>
      <c r="F105" s="104">
        <f t="shared" si="5"/>
        <v>0.1053191638750587</v>
      </c>
    </row>
    <row r="106" spans="1:6" ht="15" customHeight="1" x14ac:dyDescent="0.3">
      <c r="A106" s="101">
        <v>123</v>
      </c>
      <c r="B106" s="102" t="s">
        <v>341</v>
      </c>
      <c r="C106" s="103" t="s">
        <v>342</v>
      </c>
      <c r="D106" s="48">
        <v>32</v>
      </c>
      <c r="E106" s="104">
        <f t="shared" si="4"/>
        <v>7.0905155270103222E-4</v>
      </c>
      <c r="F106" s="104">
        <f t="shared" si="5"/>
        <v>2.4964542548162064E-2</v>
      </c>
    </row>
    <row r="107" spans="1:6" ht="15" customHeight="1" x14ac:dyDescent="0.3">
      <c r="A107" s="101">
        <v>124</v>
      </c>
      <c r="B107" s="102" t="s">
        <v>343</v>
      </c>
      <c r="C107" s="103" t="s">
        <v>344</v>
      </c>
      <c r="D107" s="108">
        <v>7521</v>
      </c>
      <c r="E107" s="104">
        <f t="shared" si="4"/>
        <v>0.16664927274576447</v>
      </c>
      <c r="F107" s="104">
        <f t="shared" si="5"/>
        <v>5.8674476407727152</v>
      </c>
    </row>
    <row r="108" spans="1:6" ht="15" customHeight="1" x14ac:dyDescent="0.3">
      <c r="A108" s="101">
        <v>125</v>
      </c>
      <c r="B108" s="102" t="s">
        <v>345</v>
      </c>
      <c r="C108" s="103" t="s">
        <v>346</v>
      </c>
      <c r="D108" s="101">
        <v>7514</v>
      </c>
      <c r="E108" s="104">
        <f t="shared" si="4"/>
        <v>0.16649416771861111</v>
      </c>
      <c r="F108" s="104">
        <f t="shared" si="5"/>
        <v>5.8619866470903048</v>
      </c>
    </row>
    <row r="109" spans="1:6" ht="15" customHeight="1" x14ac:dyDescent="0.3">
      <c r="A109" s="101">
        <v>126</v>
      </c>
      <c r="B109" s="102" t="s">
        <v>347</v>
      </c>
      <c r="C109" s="103" t="s">
        <v>348</v>
      </c>
      <c r="D109" s="101">
        <v>29</v>
      </c>
      <c r="E109" s="104">
        <f t="shared" si="4"/>
        <v>6.4257796963531038E-4</v>
      </c>
      <c r="F109" s="104">
        <f t="shared" si="5"/>
        <v>2.2624116684271868E-2</v>
      </c>
    </row>
    <row r="110" spans="1:6" ht="15" customHeight="1" x14ac:dyDescent="0.3">
      <c r="A110" s="101">
        <v>127</v>
      </c>
      <c r="B110" s="102" t="s">
        <v>349</v>
      </c>
      <c r="C110" s="103" t="s">
        <v>350</v>
      </c>
      <c r="D110" s="101">
        <v>602</v>
      </c>
      <c r="E110" s="104">
        <f t="shared" si="4"/>
        <v>1.3339032335188166E-2</v>
      </c>
      <c r="F110" s="104">
        <f t="shared" si="5"/>
        <v>0.46964545668729879</v>
      </c>
    </row>
    <row r="111" spans="1:6" ht="15" customHeight="1" x14ac:dyDescent="0.3">
      <c r="A111" s="101">
        <v>128</v>
      </c>
      <c r="B111" s="102" t="s">
        <v>351</v>
      </c>
      <c r="C111" s="103" t="s">
        <v>352</v>
      </c>
      <c r="D111" s="101">
        <v>1712</v>
      </c>
      <c r="E111" s="104">
        <f t="shared" si="4"/>
        <v>3.793425806950522E-2</v>
      </c>
      <c r="F111" s="104">
        <f t="shared" si="5"/>
        <v>1.3356030263266703</v>
      </c>
    </row>
    <row r="112" spans="1:6" ht="15" customHeight="1" x14ac:dyDescent="0.3">
      <c r="A112" s="101">
        <v>129</v>
      </c>
      <c r="B112" s="102" t="s">
        <v>353</v>
      </c>
      <c r="C112" s="103" t="s">
        <v>354</v>
      </c>
      <c r="D112" s="101">
        <v>2814</v>
      </c>
      <c r="E112" s="104">
        <f t="shared" si="4"/>
        <v>6.2352220915647016E-2</v>
      </c>
      <c r="F112" s="104">
        <f t="shared" si="5"/>
        <v>2.1953194603290012</v>
      </c>
    </row>
    <row r="113" spans="1:6" ht="15" customHeight="1" x14ac:dyDescent="0.3">
      <c r="A113" s="46" t="s">
        <v>355</v>
      </c>
      <c r="B113" s="45" t="s">
        <v>799</v>
      </c>
      <c r="C113" s="46" t="s">
        <v>356</v>
      </c>
      <c r="D113" s="47">
        <f>SUM(D114:D123)</f>
        <v>86730</v>
      </c>
      <c r="E113" s="100">
        <f t="shared" si="4"/>
        <v>1.9217512864300161</v>
      </c>
      <c r="F113" s="100">
        <f t="shared" si="5"/>
        <v>67.661711725065487</v>
      </c>
    </row>
    <row r="114" spans="1:6" ht="15" customHeight="1" x14ac:dyDescent="0.3">
      <c r="A114" s="101">
        <v>130</v>
      </c>
      <c r="B114" s="102" t="s">
        <v>357</v>
      </c>
      <c r="C114" s="103" t="s">
        <v>358</v>
      </c>
      <c r="D114" s="101">
        <v>5860</v>
      </c>
      <c r="E114" s="104">
        <f t="shared" si="4"/>
        <v>0.1298450655883765</v>
      </c>
      <c r="F114" s="104">
        <f t="shared" si="5"/>
        <v>4.5716318541321774</v>
      </c>
    </row>
    <row r="115" spans="1:6" ht="15" customHeight="1" x14ac:dyDescent="0.3">
      <c r="A115" s="101">
        <v>131</v>
      </c>
      <c r="B115" s="102" t="s">
        <v>359</v>
      </c>
      <c r="C115" s="103" t="s">
        <v>360</v>
      </c>
      <c r="D115" s="48">
        <v>56560</v>
      </c>
      <c r="E115" s="104">
        <f t="shared" si="4"/>
        <v>1.2532486193990744</v>
      </c>
      <c r="F115" s="104">
        <f t="shared" si="5"/>
        <v>44.124828953876445</v>
      </c>
    </row>
    <row r="116" spans="1:6" ht="15" customHeight="1" x14ac:dyDescent="0.3">
      <c r="A116" s="101">
        <v>132</v>
      </c>
      <c r="B116" s="102" t="s">
        <v>361</v>
      </c>
      <c r="C116" s="103" t="s">
        <v>362</v>
      </c>
      <c r="D116" s="108">
        <v>477</v>
      </c>
      <c r="E116" s="104">
        <f t="shared" si="4"/>
        <v>1.0569299707449761E-2</v>
      </c>
      <c r="F116" s="104">
        <f t="shared" si="5"/>
        <v>0.37212771235854075</v>
      </c>
    </row>
    <row r="117" spans="1:6" ht="15" customHeight="1" x14ac:dyDescent="0.3">
      <c r="A117" s="101">
        <v>133</v>
      </c>
      <c r="B117" s="102" t="s">
        <v>363</v>
      </c>
      <c r="C117" s="103" t="s">
        <v>364</v>
      </c>
      <c r="D117" s="101">
        <v>128</v>
      </c>
      <c r="E117" s="104">
        <f t="shared" si="4"/>
        <v>2.8362062108041289E-3</v>
      </c>
      <c r="F117" s="104">
        <f t="shared" si="5"/>
        <v>9.9858170192648255E-2</v>
      </c>
    </row>
    <row r="118" spans="1:6" ht="15" customHeight="1" x14ac:dyDescent="0.3">
      <c r="A118" s="101">
        <v>134</v>
      </c>
      <c r="B118" s="102" t="s">
        <v>365</v>
      </c>
      <c r="C118" s="103" t="s">
        <v>366</v>
      </c>
      <c r="D118" s="101">
        <v>54</v>
      </c>
      <c r="E118" s="104">
        <f t="shared" si="4"/>
        <v>1.1965244951829916E-3</v>
      </c>
      <c r="F118" s="104">
        <f t="shared" si="5"/>
        <v>4.2127665550023487E-2</v>
      </c>
    </row>
    <row r="119" spans="1:6" ht="15" customHeight="1" x14ac:dyDescent="0.3">
      <c r="A119" s="101">
        <v>135</v>
      </c>
      <c r="B119" s="102" t="s">
        <v>367</v>
      </c>
      <c r="C119" s="103" t="s">
        <v>368</v>
      </c>
      <c r="D119" s="101">
        <v>228</v>
      </c>
      <c r="E119" s="104">
        <f t="shared" si="4"/>
        <v>5.0519923129948539E-3</v>
      </c>
      <c r="F119" s="104">
        <f t="shared" si="5"/>
        <v>0.1778723656556547</v>
      </c>
    </row>
    <row r="120" spans="1:6" ht="15" customHeight="1" x14ac:dyDescent="0.3">
      <c r="A120" s="101">
        <v>136</v>
      </c>
      <c r="B120" s="102" t="s">
        <v>369</v>
      </c>
      <c r="C120" s="103" t="s">
        <v>370</v>
      </c>
      <c r="D120" s="101">
        <v>3066</v>
      </c>
      <c r="E120" s="104">
        <f t="shared" si="4"/>
        <v>6.7936001893167647E-2</v>
      </c>
      <c r="F120" s="104">
        <f t="shared" si="5"/>
        <v>2.3919152328957778</v>
      </c>
    </row>
    <row r="121" spans="1:6" ht="15" customHeight="1" x14ac:dyDescent="0.3">
      <c r="A121" s="101">
        <v>137</v>
      </c>
      <c r="B121" s="102" t="s">
        <v>371</v>
      </c>
      <c r="C121" s="103" t="s">
        <v>372</v>
      </c>
      <c r="D121" s="101">
        <v>10612</v>
      </c>
      <c r="E121" s="104">
        <f t="shared" si="4"/>
        <v>0.2351392211644798</v>
      </c>
      <c r="F121" s="104">
        <f t="shared" si="5"/>
        <v>8.2788664225342448</v>
      </c>
    </row>
    <row r="122" spans="1:6" ht="15" customHeight="1" x14ac:dyDescent="0.3">
      <c r="A122" s="101">
        <v>138</v>
      </c>
      <c r="B122" s="102" t="s">
        <v>373</v>
      </c>
      <c r="C122" s="103" t="s">
        <v>374</v>
      </c>
      <c r="D122" s="101">
        <v>258</v>
      </c>
      <c r="E122" s="104">
        <f t="shared" si="4"/>
        <v>5.7167281436520719E-3</v>
      </c>
      <c r="F122" s="104">
        <f t="shared" si="5"/>
        <v>0.20127662429455664</v>
      </c>
    </row>
    <row r="123" spans="1:6" ht="15" customHeight="1" x14ac:dyDescent="0.3">
      <c r="A123" s="101">
        <v>139</v>
      </c>
      <c r="B123" s="102" t="s">
        <v>375</v>
      </c>
      <c r="C123" s="103" t="s">
        <v>376</v>
      </c>
      <c r="D123" s="101">
        <v>9487</v>
      </c>
      <c r="E123" s="104">
        <f t="shared" si="4"/>
        <v>0.21021162751483413</v>
      </c>
      <c r="F123" s="104">
        <f t="shared" si="5"/>
        <v>7.4012067235754211</v>
      </c>
    </row>
    <row r="124" spans="1:6" ht="15" customHeight="1" x14ac:dyDescent="0.3">
      <c r="A124" s="46" t="s">
        <v>377</v>
      </c>
      <c r="B124" s="45" t="s">
        <v>800</v>
      </c>
      <c r="C124" s="46" t="s">
        <v>378</v>
      </c>
      <c r="D124" s="109">
        <f>SUM(D125:D127)</f>
        <v>170260</v>
      </c>
      <c r="E124" s="100">
        <f t="shared" si="4"/>
        <v>3.7725974175899291</v>
      </c>
      <c r="F124" s="100">
        <f t="shared" si="5"/>
        <v>132.82696919531477</v>
      </c>
    </row>
    <row r="125" spans="1:6" ht="15" customHeight="1" x14ac:dyDescent="0.3">
      <c r="A125" s="101">
        <v>140</v>
      </c>
      <c r="B125" s="102" t="s">
        <v>379</v>
      </c>
      <c r="C125" s="103" t="s">
        <v>380</v>
      </c>
      <c r="D125" s="101">
        <v>112431</v>
      </c>
      <c r="E125" s="104">
        <f t="shared" si="4"/>
        <v>2.4912304725540548</v>
      </c>
      <c r="F125" s="104">
        <f t="shared" si="5"/>
        <v>87.712140101012778</v>
      </c>
    </row>
    <row r="126" spans="1:6" ht="15" customHeight="1" x14ac:dyDescent="0.3">
      <c r="A126" s="101">
        <v>141</v>
      </c>
      <c r="B126" s="102" t="s">
        <v>381</v>
      </c>
      <c r="C126" s="103" t="s">
        <v>382</v>
      </c>
      <c r="D126" s="48">
        <v>2254</v>
      </c>
      <c r="E126" s="104">
        <f t="shared" si="4"/>
        <v>4.9943818743378957E-2</v>
      </c>
      <c r="F126" s="104">
        <f t="shared" si="5"/>
        <v>1.7584399657361653</v>
      </c>
    </row>
    <row r="127" spans="1:6" ht="15" customHeight="1" x14ac:dyDescent="0.3">
      <c r="A127" s="101">
        <v>142</v>
      </c>
      <c r="B127" s="102" t="s">
        <v>383</v>
      </c>
      <c r="C127" s="103" t="s">
        <v>384</v>
      </c>
      <c r="D127" s="108">
        <v>55575</v>
      </c>
      <c r="E127" s="104">
        <f t="shared" si="4"/>
        <v>1.2314231262924957</v>
      </c>
      <c r="F127" s="104">
        <f t="shared" si="5"/>
        <v>43.356389128565837</v>
      </c>
    </row>
    <row r="128" spans="1:6" ht="15" customHeight="1" x14ac:dyDescent="0.3">
      <c r="A128" s="46" t="s">
        <v>385</v>
      </c>
      <c r="B128" s="45" t="s">
        <v>801</v>
      </c>
      <c r="C128" s="46" t="s">
        <v>386</v>
      </c>
      <c r="D128" s="47">
        <f>SUM(D129:D149)</f>
        <v>8905</v>
      </c>
      <c r="E128" s="100">
        <f t="shared" si="4"/>
        <v>0.19731575240008412</v>
      </c>
      <c r="F128" s="100">
        <f t="shared" si="5"/>
        <v>6.9471641059807245</v>
      </c>
    </row>
    <row r="129" spans="1:6" ht="15" customHeight="1" x14ac:dyDescent="0.3">
      <c r="A129" s="101">
        <v>143</v>
      </c>
      <c r="B129" s="102" t="s">
        <v>387</v>
      </c>
      <c r="C129" s="103" t="s">
        <v>388</v>
      </c>
      <c r="D129" s="101">
        <v>105</v>
      </c>
      <c r="E129" s="104">
        <f t="shared" si="4"/>
        <v>2.3265754073002621E-3</v>
      </c>
      <c r="F129" s="104">
        <f t="shared" si="5"/>
        <v>8.1914905236156771E-2</v>
      </c>
    </row>
    <row r="130" spans="1:6" ht="15" customHeight="1" x14ac:dyDescent="0.3">
      <c r="A130" s="101">
        <v>144</v>
      </c>
      <c r="B130" s="102" t="s">
        <v>389</v>
      </c>
      <c r="C130" s="103" t="s">
        <v>390</v>
      </c>
      <c r="D130" s="48">
        <v>114</v>
      </c>
      <c r="E130" s="104">
        <f t="shared" si="4"/>
        <v>2.525996156497427E-3</v>
      </c>
      <c r="F130" s="104">
        <f t="shared" si="5"/>
        <v>8.8936182827827351E-2</v>
      </c>
    </row>
    <row r="131" spans="1:6" ht="15" customHeight="1" x14ac:dyDescent="0.3">
      <c r="A131" s="101">
        <v>145</v>
      </c>
      <c r="B131" s="102" t="s">
        <v>391</v>
      </c>
      <c r="C131" s="103" t="s">
        <v>392</v>
      </c>
      <c r="D131" s="108">
        <v>2136</v>
      </c>
      <c r="E131" s="104">
        <f t="shared" si="4"/>
        <v>4.7329191142793894E-2</v>
      </c>
      <c r="F131" s="104">
        <f t="shared" si="5"/>
        <v>1.6663832150898177</v>
      </c>
    </row>
    <row r="132" spans="1:6" ht="15" customHeight="1" x14ac:dyDescent="0.3">
      <c r="A132" s="101">
        <v>146</v>
      </c>
      <c r="B132" s="102" t="s">
        <v>393</v>
      </c>
      <c r="C132" s="103" t="s">
        <v>394</v>
      </c>
      <c r="D132" s="101">
        <v>123</v>
      </c>
      <c r="E132" s="104">
        <f t="shared" si="4"/>
        <v>2.7254169056945927E-3</v>
      </c>
      <c r="F132" s="104">
        <f t="shared" si="5"/>
        <v>9.5957460419497931E-2</v>
      </c>
    </row>
    <row r="133" spans="1:6" ht="15" customHeight="1" x14ac:dyDescent="0.3">
      <c r="A133" s="101">
        <v>148</v>
      </c>
      <c r="B133" s="102" t="s">
        <v>397</v>
      </c>
      <c r="C133" s="103" t="s">
        <v>398</v>
      </c>
      <c r="D133" s="101">
        <v>21</v>
      </c>
      <c r="E133" s="104">
        <f t="shared" si="4"/>
        <v>4.6531508146005235E-4</v>
      </c>
      <c r="F133" s="104">
        <f t="shared" si="5"/>
        <v>1.6382981047231352E-2</v>
      </c>
    </row>
    <row r="134" spans="1:6" ht="15" customHeight="1" x14ac:dyDescent="0.3">
      <c r="A134" s="101">
        <v>149</v>
      </c>
      <c r="B134" s="102" t="s">
        <v>399</v>
      </c>
      <c r="C134" s="103" t="s">
        <v>400</v>
      </c>
      <c r="D134" s="101">
        <v>2</v>
      </c>
      <c r="E134" s="104">
        <f t="shared" si="4"/>
        <v>4.4315722043814514E-5</v>
      </c>
      <c r="F134" s="104">
        <f t="shared" si="5"/>
        <v>1.560283909260129E-3</v>
      </c>
    </row>
    <row r="135" spans="1:6" ht="15" customHeight="1" x14ac:dyDescent="0.3">
      <c r="A135" s="101">
        <v>150</v>
      </c>
      <c r="B135" s="102" t="s">
        <v>401</v>
      </c>
      <c r="C135" s="103" t="s">
        <v>402</v>
      </c>
      <c r="D135" s="101">
        <v>1521</v>
      </c>
      <c r="E135" s="104">
        <f t="shared" si="4"/>
        <v>3.3702106614320937E-2</v>
      </c>
      <c r="F135" s="104">
        <f t="shared" si="5"/>
        <v>1.1865959129923283</v>
      </c>
    </row>
    <row r="136" spans="1:6" ht="15" customHeight="1" x14ac:dyDescent="0.3">
      <c r="A136" s="101">
        <v>151</v>
      </c>
      <c r="B136" s="102" t="s">
        <v>403</v>
      </c>
      <c r="C136" s="103" t="s">
        <v>404</v>
      </c>
      <c r="D136" s="101">
        <v>72</v>
      </c>
      <c r="E136" s="104">
        <f t="shared" si="4"/>
        <v>1.5953659935773225E-3</v>
      </c>
      <c r="F136" s="104">
        <f t="shared" si="5"/>
        <v>5.6170220733364647E-2</v>
      </c>
    </row>
    <row r="137" spans="1:6" ht="15" customHeight="1" x14ac:dyDescent="0.3">
      <c r="A137" s="101">
        <v>152</v>
      </c>
      <c r="B137" s="102" t="s">
        <v>405</v>
      </c>
      <c r="C137" s="103" t="s">
        <v>406</v>
      </c>
      <c r="D137" s="101">
        <v>1150</v>
      </c>
      <c r="E137" s="104">
        <f t="shared" si="4"/>
        <v>2.5481540175193346E-2</v>
      </c>
      <c r="F137" s="104">
        <f t="shared" si="5"/>
        <v>0.89716324782457424</v>
      </c>
    </row>
    <row r="138" spans="1:6" ht="15" customHeight="1" x14ac:dyDescent="0.3">
      <c r="A138" s="101">
        <v>153</v>
      </c>
      <c r="B138" s="102" t="s">
        <v>407</v>
      </c>
      <c r="C138" s="103" t="s">
        <v>408</v>
      </c>
      <c r="D138" s="101">
        <v>51</v>
      </c>
      <c r="E138" s="104">
        <f t="shared" si="4"/>
        <v>1.13005091211727E-3</v>
      </c>
      <c r="F138" s="104">
        <f t="shared" si="5"/>
        <v>3.9787239686133291E-2</v>
      </c>
    </row>
    <row r="139" spans="1:6" ht="15" customHeight="1" x14ac:dyDescent="0.3">
      <c r="A139" s="101">
        <v>154</v>
      </c>
      <c r="B139" s="102" t="s">
        <v>409</v>
      </c>
      <c r="C139" s="103" t="s">
        <v>410</v>
      </c>
      <c r="D139" s="101">
        <v>20</v>
      </c>
      <c r="E139" s="104">
        <f t="shared" si="4"/>
        <v>4.4315722043814507E-4</v>
      </c>
      <c r="F139" s="104">
        <f t="shared" si="5"/>
        <v>1.560283909260129E-2</v>
      </c>
    </row>
    <row r="140" spans="1:6" ht="15" customHeight="1" x14ac:dyDescent="0.3">
      <c r="A140" s="101">
        <v>155</v>
      </c>
      <c r="B140" s="50" t="s">
        <v>411</v>
      </c>
      <c r="C140" s="16" t="s">
        <v>412</v>
      </c>
      <c r="D140" s="101">
        <v>1</v>
      </c>
      <c r="E140" s="104">
        <f t="shared" si="4"/>
        <v>2.2157861021907257E-5</v>
      </c>
      <c r="F140" s="104">
        <f t="shared" si="5"/>
        <v>7.8014195463006449E-4</v>
      </c>
    </row>
    <row r="141" spans="1:6" ht="15" customHeight="1" x14ac:dyDescent="0.3">
      <c r="A141" s="101">
        <v>156</v>
      </c>
      <c r="B141" s="102" t="s">
        <v>413</v>
      </c>
      <c r="C141" s="103" t="s">
        <v>414</v>
      </c>
      <c r="D141" s="101">
        <v>67</v>
      </c>
      <c r="E141" s="104">
        <f t="shared" si="4"/>
        <v>1.4845766884677861E-3</v>
      </c>
      <c r="F141" s="104">
        <f t="shared" si="5"/>
        <v>5.2269510960214323E-2</v>
      </c>
    </row>
    <row r="142" spans="1:6" ht="15" customHeight="1" x14ac:dyDescent="0.3">
      <c r="A142" s="101">
        <v>157</v>
      </c>
      <c r="B142" s="102" t="s">
        <v>415</v>
      </c>
      <c r="C142" s="103" t="s">
        <v>416</v>
      </c>
      <c r="D142" s="101">
        <v>1</v>
      </c>
      <c r="E142" s="104">
        <f t="shared" si="4"/>
        <v>2.2157861021907257E-5</v>
      </c>
      <c r="F142" s="104">
        <f t="shared" si="5"/>
        <v>7.8014195463006449E-4</v>
      </c>
    </row>
    <row r="143" spans="1:6" ht="15" customHeight="1" x14ac:dyDescent="0.3">
      <c r="A143" s="101">
        <v>158</v>
      </c>
      <c r="B143" s="102" t="s">
        <v>417</v>
      </c>
      <c r="C143" s="103" t="s">
        <v>418</v>
      </c>
      <c r="D143" s="101">
        <v>60</v>
      </c>
      <c r="E143" s="104">
        <f t="shared" si="4"/>
        <v>1.3294716613144353E-3</v>
      </c>
      <c r="F143" s="104">
        <f t="shared" si="5"/>
        <v>4.6808517277803864E-2</v>
      </c>
    </row>
    <row r="144" spans="1:6" ht="15" customHeight="1" x14ac:dyDescent="0.3">
      <c r="A144" s="101">
        <v>159</v>
      </c>
      <c r="B144" s="102" t="s">
        <v>419</v>
      </c>
      <c r="C144" s="103" t="s">
        <v>420</v>
      </c>
      <c r="D144" s="101">
        <v>10</v>
      </c>
      <c r="E144" s="104">
        <f t="shared" si="4"/>
        <v>2.2157861021907254E-4</v>
      </c>
      <c r="F144" s="104">
        <f t="shared" si="5"/>
        <v>7.8014195463006449E-3</v>
      </c>
    </row>
    <row r="145" spans="1:6" ht="15" customHeight="1" x14ac:dyDescent="0.3">
      <c r="A145" s="101">
        <v>160</v>
      </c>
      <c r="B145" s="102" t="s">
        <v>421</v>
      </c>
      <c r="C145" s="103" t="s">
        <v>422</v>
      </c>
      <c r="D145" s="101">
        <v>135</v>
      </c>
      <c r="E145" s="104">
        <f t="shared" si="4"/>
        <v>2.9913112379574796E-3</v>
      </c>
      <c r="F145" s="104">
        <f t="shared" si="5"/>
        <v>0.1053191638750587</v>
      </c>
    </row>
    <row r="146" spans="1:6" ht="15" customHeight="1" x14ac:dyDescent="0.3">
      <c r="A146" s="101">
        <v>161</v>
      </c>
      <c r="B146" s="102" t="s">
        <v>423</v>
      </c>
      <c r="C146" s="103" t="s">
        <v>424</v>
      </c>
      <c r="D146" s="101">
        <v>74</v>
      </c>
      <c r="E146" s="104">
        <f t="shared" si="4"/>
        <v>1.639681715621137E-3</v>
      </c>
      <c r="F146" s="104">
        <f t="shared" si="5"/>
        <v>5.7730504642624768E-2</v>
      </c>
    </row>
    <row r="147" spans="1:6" ht="15" customHeight="1" x14ac:dyDescent="0.3">
      <c r="A147" s="101">
        <v>162</v>
      </c>
      <c r="B147" s="102" t="s">
        <v>425</v>
      </c>
      <c r="C147" s="103" t="s">
        <v>426</v>
      </c>
      <c r="D147" s="101">
        <v>51</v>
      </c>
      <c r="E147" s="104">
        <f t="shared" ref="E147:E210" si="6">D147/4513071*100</f>
        <v>1.13005091211727E-3</v>
      </c>
      <c r="F147" s="104">
        <f t="shared" ref="F147:F210" si="7">D147/1281818*1000</f>
        <v>3.9787239686133291E-2</v>
      </c>
    </row>
    <row r="148" spans="1:6" ht="15" customHeight="1" x14ac:dyDescent="0.3">
      <c r="A148" s="101">
        <v>163</v>
      </c>
      <c r="B148" s="102" t="s">
        <v>427</v>
      </c>
      <c r="C148" s="103" t="s">
        <v>428</v>
      </c>
      <c r="D148" s="101">
        <v>346</v>
      </c>
      <c r="E148" s="104">
        <f t="shared" si="6"/>
        <v>7.6666199135799109E-3</v>
      </c>
      <c r="F148" s="104">
        <f t="shared" si="7"/>
        <v>0.26992911630200228</v>
      </c>
    </row>
    <row r="149" spans="1:6" ht="15" customHeight="1" x14ac:dyDescent="0.3">
      <c r="A149" s="101">
        <v>164</v>
      </c>
      <c r="B149" s="102" t="s">
        <v>429</v>
      </c>
      <c r="C149" s="103" t="s">
        <v>430</v>
      </c>
      <c r="D149" s="101">
        <v>2845</v>
      </c>
      <c r="E149" s="104">
        <f t="shared" si="6"/>
        <v>6.3039114607326141E-2</v>
      </c>
      <c r="F149" s="104">
        <f t="shared" si="7"/>
        <v>2.2195038609225337</v>
      </c>
    </row>
    <row r="150" spans="1:6" ht="15" customHeight="1" x14ac:dyDescent="0.3">
      <c r="A150" s="46" t="s">
        <v>431</v>
      </c>
      <c r="B150" s="45" t="s">
        <v>432</v>
      </c>
      <c r="C150" s="46" t="s">
        <v>433</v>
      </c>
      <c r="D150" s="47">
        <f>SUM(D151:D165)</f>
        <v>1720300</v>
      </c>
      <c r="E150" s="100">
        <f t="shared" si="6"/>
        <v>38.118168315987049</v>
      </c>
      <c r="F150" s="100">
        <f t="shared" si="7"/>
        <v>1342.0782045500998</v>
      </c>
    </row>
    <row r="151" spans="1:6" ht="15" customHeight="1" x14ac:dyDescent="0.3">
      <c r="A151" s="101">
        <v>165</v>
      </c>
      <c r="B151" s="102" t="s">
        <v>434</v>
      </c>
      <c r="C151" s="103" t="s">
        <v>435</v>
      </c>
      <c r="D151" s="101">
        <v>720016</v>
      </c>
      <c r="E151" s="104">
        <f t="shared" si="6"/>
        <v>15.954014461549573</v>
      </c>
      <c r="F151" s="104">
        <f t="shared" si="7"/>
        <v>561.71468960492052</v>
      </c>
    </row>
    <row r="152" spans="1:6" ht="15" customHeight="1" x14ac:dyDescent="0.3">
      <c r="A152" s="101">
        <v>166</v>
      </c>
      <c r="B152" s="102" t="s">
        <v>436</v>
      </c>
      <c r="C152" s="103" t="s">
        <v>437</v>
      </c>
      <c r="D152" s="48">
        <v>89879</v>
      </c>
      <c r="E152" s="104">
        <f t="shared" si="6"/>
        <v>1.9915263907880023</v>
      </c>
      <c r="F152" s="104">
        <f t="shared" si="7"/>
        <v>70.118378740195567</v>
      </c>
    </row>
    <row r="153" spans="1:6" ht="15" customHeight="1" x14ac:dyDescent="0.3">
      <c r="A153" s="101">
        <v>167</v>
      </c>
      <c r="B153" s="102" t="s">
        <v>438</v>
      </c>
      <c r="C153" s="103" t="s">
        <v>439</v>
      </c>
      <c r="D153" s="108">
        <v>587275</v>
      </c>
      <c r="E153" s="104">
        <f t="shared" si="6"/>
        <v>13.012757831640585</v>
      </c>
      <c r="F153" s="104">
        <f t="shared" si="7"/>
        <v>458.15786640537107</v>
      </c>
    </row>
    <row r="154" spans="1:6" ht="15" customHeight="1" x14ac:dyDescent="0.3">
      <c r="A154" s="101">
        <v>168</v>
      </c>
      <c r="B154" s="102" t="s">
        <v>440</v>
      </c>
      <c r="C154" s="103" t="s">
        <v>441</v>
      </c>
      <c r="D154" s="101">
        <v>8012</v>
      </c>
      <c r="E154" s="104">
        <f t="shared" si="6"/>
        <v>0.17752878250752094</v>
      </c>
      <c r="F154" s="104">
        <f t="shared" si="7"/>
        <v>6.2504973404960769</v>
      </c>
    </row>
    <row r="155" spans="1:6" ht="15" customHeight="1" x14ac:dyDescent="0.3">
      <c r="A155" s="101">
        <v>169</v>
      </c>
      <c r="B155" s="102" t="s">
        <v>442</v>
      </c>
      <c r="C155" s="103" t="s">
        <v>443</v>
      </c>
      <c r="D155" s="101">
        <v>10452</v>
      </c>
      <c r="E155" s="104">
        <f t="shared" si="6"/>
        <v>0.23159396340097466</v>
      </c>
      <c r="F155" s="104">
        <f t="shared" si="7"/>
        <v>8.1540437097934344</v>
      </c>
    </row>
    <row r="156" spans="1:6" ht="15" customHeight="1" x14ac:dyDescent="0.3">
      <c r="A156" s="101">
        <v>170</v>
      </c>
      <c r="B156" s="102" t="s">
        <v>444</v>
      </c>
      <c r="C156" s="103" t="s">
        <v>445</v>
      </c>
      <c r="D156" s="101">
        <v>163076</v>
      </c>
      <c r="E156" s="104">
        <f t="shared" si="6"/>
        <v>3.6134153440085477</v>
      </c>
      <c r="F156" s="104">
        <f t="shared" si="7"/>
        <v>127.2224293932524</v>
      </c>
    </row>
    <row r="157" spans="1:6" ht="15" customHeight="1" x14ac:dyDescent="0.3">
      <c r="A157" s="101">
        <v>171</v>
      </c>
      <c r="B157" s="102" t="s">
        <v>446</v>
      </c>
      <c r="C157" s="103" t="s">
        <v>447</v>
      </c>
      <c r="D157" s="101">
        <v>897</v>
      </c>
      <c r="E157" s="104">
        <f t="shared" si="6"/>
        <v>1.9875601336650808E-2</v>
      </c>
      <c r="F157" s="104">
        <f t="shared" si="7"/>
        <v>0.69978733330316778</v>
      </c>
    </row>
    <row r="158" spans="1:6" ht="15" customHeight="1" x14ac:dyDescent="0.3">
      <c r="A158" s="101">
        <v>172</v>
      </c>
      <c r="B158" s="102" t="s">
        <v>448</v>
      </c>
      <c r="C158" s="103" t="s">
        <v>449</v>
      </c>
      <c r="D158" s="101">
        <v>70968</v>
      </c>
      <c r="E158" s="104">
        <f t="shared" si="6"/>
        <v>1.572499081002714</v>
      </c>
      <c r="F158" s="104">
        <f t="shared" si="7"/>
        <v>55.365114236186415</v>
      </c>
    </row>
    <row r="159" spans="1:6" ht="15" customHeight="1" x14ac:dyDescent="0.3">
      <c r="A159" s="101">
        <v>173</v>
      </c>
      <c r="B159" s="102" t="s">
        <v>450</v>
      </c>
      <c r="C159" s="103" t="s">
        <v>451</v>
      </c>
      <c r="D159" s="101">
        <v>20775</v>
      </c>
      <c r="E159" s="104">
        <f t="shared" si="6"/>
        <v>0.46032956273012321</v>
      </c>
      <c r="F159" s="104">
        <f t="shared" si="7"/>
        <v>16.20744910743959</v>
      </c>
    </row>
    <row r="160" spans="1:6" ht="15" customHeight="1" x14ac:dyDescent="0.3">
      <c r="A160" s="101">
        <v>174</v>
      </c>
      <c r="B160" s="102" t="s">
        <v>452</v>
      </c>
      <c r="C160" s="103" t="s">
        <v>453</v>
      </c>
      <c r="D160" s="101">
        <v>1171</v>
      </c>
      <c r="E160" s="104">
        <f t="shared" si="6"/>
        <v>2.5946855256653398E-2</v>
      </c>
      <c r="F160" s="104">
        <f t="shared" si="7"/>
        <v>0.91354622887180548</v>
      </c>
    </row>
    <row r="161" spans="1:6" ht="15" customHeight="1" x14ac:dyDescent="0.3">
      <c r="A161" s="101">
        <v>175</v>
      </c>
      <c r="B161" s="102" t="s">
        <v>454</v>
      </c>
      <c r="C161" s="103" t="s">
        <v>455</v>
      </c>
      <c r="D161" s="101">
        <v>6804</v>
      </c>
      <c r="E161" s="104">
        <f t="shared" si="6"/>
        <v>0.15076208639305697</v>
      </c>
      <c r="F161" s="104">
        <f t="shared" si="7"/>
        <v>5.3080858593029587</v>
      </c>
    </row>
    <row r="162" spans="1:6" ht="15" customHeight="1" x14ac:dyDescent="0.3">
      <c r="A162" s="101">
        <v>176</v>
      </c>
      <c r="B162" s="102" t="s">
        <v>456</v>
      </c>
      <c r="C162" s="103" t="s">
        <v>457</v>
      </c>
      <c r="D162" s="101">
        <v>35707</v>
      </c>
      <c r="E162" s="104">
        <f t="shared" si="6"/>
        <v>0.79119074350924234</v>
      </c>
      <c r="F162" s="104">
        <f t="shared" si="7"/>
        <v>27.856528773975711</v>
      </c>
    </row>
    <row r="163" spans="1:6" ht="15" customHeight="1" x14ac:dyDescent="0.3">
      <c r="A163" s="101">
        <v>177</v>
      </c>
      <c r="B163" s="102" t="s">
        <v>458</v>
      </c>
      <c r="C163" s="103" t="s">
        <v>459</v>
      </c>
      <c r="D163" s="101">
        <v>80</v>
      </c>
      <c r="E163" s="104">
        <f t="shared" si="6"/>
        <v>1.7726288817525803E-3</v>
      </c>
      <c r="F163" s="104">
        <f t="shared" si="7"/>
        <v>6.2411356370405159E-2</v>
      </c>
    </row>
    <row r="164" spans="1:6" ht="15" customHeight="1" x14ac:dyDescent="0.3">
      <c r="A164" s="101">
        <v>178</v>
      </c>
      <c r="B164" s="102" t="s">
        <v>460</v>
      </c>
      <c r="C164" s="103" t="s">
        <v>461</v>
      </c>
      <c r="D164" s="101">
        <v>148</v>
      </c>
      <c r="E164" s="104">
        <f t="shared" si="6"/>
        <v>3.2793634312422741E-3</v>
      </c>
      <c r="F164" s="104">
        <f t="shared" si="7"/>
        <v>0.11546100928524954</v>
      </c>
    </row>
    <row r="165" spans="1:6" ht="15" customHeight="1" x14ac:dyDescent="0.3">
      <c r="A165" s="101">
        <v>179</v>
      </c>
      <c r="B165" s="102" t="s">
        <v>462</v>
      </c>
      <c r="C165" s="103" t="s">
        <v>463</v>
      </c>
      <c r="D165" s="101">
        <v>5040</v>
      </c>
      <c r="E165" s="104">
        <f t="shared" si="6"/>
        <v>0.11167561955041257</v>
      </c>
      <c r="F165" s="104">
        <f t="shared" si="7"/>
        <v>3.9319154513355246</v>
      </c>
    </row>
    <row r="166" spans="1:6" ht="15" customHeight="1" x14ac:dyDescent="0.3">
      <c r="A166" s="46" t="s">
        <v>464</v>
      </c>
      <c r="B166" s="45" t="s">
        <v>465</v>
      </c>
      <c r="C166" s="46" t="s">
        <v>466</v>
      </c>
      <c r="D166" s="47">
        <f>SUM(D167:D184)</f>
        <v>104374</v>
      </c>
      <c r="E166" s="100">
        <f t="shared" si="6"/>
        <v>2.3127045863005478</v>
      </c>
      <c r="F166" s="100">
        <f t="shared" si="7"/>
        <v>81.42653637255836</v>
      </c>
    </row>
    <row r="167" spans="1:6" ht="15" customHeight="1" x14ac:dyDescent="0.3">
      <c r="A167" s="101">
        <v>180</v>
      </c>
      <c r="B167" s="102" t="s">
        <v>467</v>
      </c>
      <c r="C167" s="103" t="s">
        <v>468</v>
      </c>
      <c r="D167" s="101">
        <v>2263</v>
      </c>
      <c r="E167" s="104">
        <f t="shared" si="6"/>
        <v>5.0143239492576118E-2</v>
      </c>
      <c r="F167" s="104">
        <f t="shared" si="7"/>
        <v>1.765461243327836</v>
      </c>
    </row>
    <row r="168" spans="1:6" ht="15" customHeight="1" x14ac:dyDescent="0.3">
      <c r="A168" s="101">
        <v>181</v>
      </c>
      <c r="B168" s="102" t="s">
        <v>469</v>
      </c>
      <c r="C168" s="103" t="s">
        <v>470</v>
      </c>
      <c r="D168" s="48">
        <v>7228</v>
      </c>
      <c r="E168" s="104">
        <f t="shared" si="6"/>
        <v>0.16015701946634564</v>
      </c>
      <c r="F168" s="104">
        <f t="shared" si="7"/>
        <v>5.6388660480661059</v>
      </c>
    </row>
    <row r="169" spans="1:6" ht="15" customHeight="1" x14ac:dyDescent="0.3">
      <c r="A169" s="101">
        <v>182</v>
      </c>
      <c r="B169" s="102" t="s">
        <v>471</v>
      </c>
      <c r="C169" s="103" t="s">
        <v>472</v>
      </c>
      <c r="D169" s="108">
        <v>6778</v>
      </c>
      <c r="E169" s="104">
        <f t="shared" si="6"/>
        <v>0.15018598200648739</v>
      </c>
      <c r="F169" s="104">
        <f t="shared" si="7"/>
        <v>5.2878021684825773</v>
      </c>
    </row>
    <row r="170" spans="1:6" ht="15" customHeight="1" x14ac:dyDescent="0.3">
      <c r="A170" s="101">
        <v>183</v>
      </c>
      <c r="B170" s="102" t="s">
        <v>473</v>
      </c>
      <c r="C170" s="103" t="s">
        <v>474</v>
      </c>
      <c r="D170" s="101">
        <v>278</v>
      </c>
      <c r="E170" s="104">
        <f t="shared" si="6"/>
        <v>6.1598853640902175E-3</v>
      </c>
      <c r="F170" s="104">
        <f t="shared" si="7"/>
        <v>0.21687946338715791</v>
      </c>
    </row>
    <row r="171" spans="1:6" ht="15" customHeight="1" x14ac:dyDescent="0.3">
      <c r="A171" s="101">
        <v>184</v>
      </c>
      <c r="B171" s="102" t="s">
        <v>475</v>
      </c>
      <c r="C171" s="103" t="s">
        <v>476</v>
      </c>
      <c r="D171" s="101">
        <v>2486</v>
      </c>
      <c r="E171" s="104">
        <f t="shared" si="6"/>
        <v>5.508444250046144E-2</v>
      </c>
      <c r="F171" s="104">
        <f t="shared" si="7"/>
        <v>1.9394328992103405</v>
      </c>
    </row>
    <row r="172" spans="1:6" ht="15" customHeight="1" x14ac:dyDescent="0.3">
      <c r="A172" s="101">
        <v>185</v>
      </c>
      <c r="B172" s="102" t="s">
        <v>477</v>
      </c>
      <c r="C172" s="103" t="s">
        <v>478</v>
      </c>
      <c r="D172" s="101">
        <v>31347</v>
      </c>
      <c r="E172" s="104">
        <f t="shared" si="6"/>
        <v>0.69458246945372681</v>
      </c>
      <c r="F172" s="104">
        <f t="shared" si="7"/>
        <v>24.455109851788631</v>
      </c>
    </row>
    <row r="173" spans="1:6" ht="15" customHeight="1" x14ac:dyDescent="0.3">
      <c r="A173" s="101">
        <v>186</v>
      </c>
      <c r="B173" s="102" t="s">
        <v>479</v>
      </c>
      <c r="C173" s="103" t="s">
        <v>480</v>
      </c>
      <c r="D173" s="101">
        <v>1191</v>
      </c>
      <c r="E173" s="104">
        <f t="shared" si="6"/>
        <v>2.6390012477091541E-2</v>
      </c>
      <c r="F173" s="104">
        <f t="shared" si="7"/>
        <v>0.92914906796440677</v>
      </c>
    </row>
    <row r="174" spans="1:6" ht="15" customHeight="1" x14ac:dyDescent="0.3">
      <c r="A174" s="101">
        <v>187</v>
      </c>
      <c r="B174" s="102" t="s">
        <v>481</v>
      </c>
      <c r="C174" s="103" t="s">
        <v>482</v>
      </c>
      <c r="D174" s="101">
        <v>2383</v>
      </c>
      <c r="E174" s="104">
        <f t="shared" si="6"/>
        <v>5.280218281520499E-2</v>
      </c>
      <c r="F174" s="104">
        <f t="shared" si="7"/>
        <v>1.8590782778834436</v>
      </c>
    </row>
    <row r="175" spans="1:6" ht="15" customHeight="1" x14ac:dyDescent="0.3">
      <c r="A175" s="101">
        <v>188</v>
      </c>
      <c r="B175" s="102" t="s">
        <v>483</v>
      </c>
      <c r="C175" s="103" t="s">
        <v>484</v>
      </c>
      <c r="D175" s="101">
        <v>1079</v>
      </c>
      <c r="E175" s="104">
        <f t="shared" si="6"/>
        <v>2.3908332042637929E-2</v>
      </c>
      <c r="F175" s="104">
        <f t="shared" si="7"/>
        <v>0.84177316904583954</v>
      </c>
    </row>
    <row r="176" spans="1:6" ht="15" customHeight="1" x14ac:dyDescent="0.3">
      <c r="A176" s="101">
        <v>189</v>
      </c>
      <c r="B176" s="102" t="s">
        <v>485</v>
      </c>
      <c r="C176" s="103" t="s">
        <v>486</v>
      </c>
      <c r="D176" s="101">
        <v>933</v>
      </c>
      <c r="E176" s="104">
        <f t="shared" si="6"/>
        <v>2.0673284333439471E-2</v>
      </c>
      <c r="F176" s="104">
        <f t="shared" si="7"/>
        <v>0.72787244366985016</v>
      </c>
    </row>
    <row r="177" spans="1:6" ht="15" customHeight="1" x14ac:dyDescent="0.3">
      <c r="A177" s="101">
        <v>190</v>
      </c>
      <c r="B177" s="102" t="s">
        <v>487</v>
      </c>
      <c r="C177" s="103" t="s">
        <v>488</v>
      </c>
      <c r="D177" s="101">
        <v>150</v>
      </c>
      <c r="E177" s="104">
        <f t="shared" si="6"/>
        <v>3.3236791532860882E-3</v>
      </c>
      <c r="F177" s="104">
        <f t="shared" si="7"/>
        <v>0.11702129319450967</v>
      </c>
    </row>
    <row r="178" spans="1:6" ht="15" customHeight="1" x14ac:dyDescent="0.3">
      <c r="A178" s="101">
        <v>191</v>
      </c>
      <c r="B178" s="102" t="s">
        <v>489</v>
      </c>
      <c r="C178" s="103" t="s">
        <v>490</v>
      </c>
      <c r="D178" s="101">
        <v>349</v>
      </c>
      <c r="E178" s="104">
        <f t="shared" si="6"/>
        <v>7.7330934966456325E-3</v>
      </c>
      <c r="F178" s="104">
        <f t="shared" si="7"/>
        <v>0.2722695421658925</v>
      </c>
    </row>
    <row r="179" spans="1:6" ht="15" customHeight="1" x14ac:dyDescent="0.3">
      <c r="A179" s="101">
        <v>192</v>
      </c>
      <c r="B179" s="102" t="s">
        <v>491</v>
      </c>
      <c r="C179" s="103" t="s">
        <v>492</v>
      </c>
      <c r="D179" s="101">
        <v>42073</v>
      </c>
      <c r="E179" s="104">
        <f t="shared" si="6"/>
        <v>0.93224768677470393</v>
      </c>
      <c r="F179" s="104">
        <f t="shared" si="7"/>
        <v>32.8229124571507</v>
      </c>
    </row>
    <row r="180" spans="1:6" ht="15" customHeight="1" x14ac:dyDescent="0.3">
      <c r="A180" s="101">
        <v>193</v>
      </c>
      <c r="B180" s="102" t="s">
        <v>493</v>
      </c>
      <c r="C180" s="103" t="s">
        <v>494</v>
      </c>
      <c r="D180" s="101">
        <v>12</v>
      </c>
      <c r="E180" s="104">
        <f t="shared" si="6"/>
        <v>2.6589433226288704E-4</v>
      </c>
      <c r="F180" s="104">
        <f t="shared" si="7"/>
        <v>9.3617034555607739E-3</v>
      </c>
    </row>
    <row r="181" spans="1:6" ht="15" customHeight="1" x14ac:dyDescent="0.3">
      <c r="A181" s="101">
        <v>194</v>
      </c>
      <c r="B181" s="102" t="s">
        <v>495</v>
      </c>
      <c r="C181" s="103" t="s">
        <v>496</v>
      </c>
      <c r="D181" s="101">
        <v>567</v>
      </c>
      <c r="E181" s="104">
        <f t="shared" si="6"/>
        <v>1.2563507199421413E-2</v>
      </c>
      <c r="F181" s="104">
        <f t="shared" si="7"/>
        <v>0.44234048827524658</v>
      </c>
    </row>
    <row r="182" spans="1:6" ht="15" customHeight="1" x14ac:dyDescent="0.3">
      <c r="A182" s="101">
        <v>195</v>
      </c>
      <c r="B182" s="102" t="s">
        <v>497</v>
      </c>
      <c r="C182" s="103" t="s">
        <v>498</v>
      </c>
      <c r="D182" s="101">
        <v>213</v>
      </c>
      <c r="E182" s="104">
        <f t="shared" si="6"/>
        <v>4.7196243976662458E-3</v>
      </c>
      <c r="F182" s="104">
        <f t="shared" si="7"/>
        <v>0.16617023633620373</v>
      </c>
    </row>
    <row r="183" spans="1:6" ht="15" customHeight="1" x14ac:dyDescent="0.3">
      <c r="A183" s="101">
        <v>196</v>
      </c>
      <c r="B183" s="102" t="s">
        <v>499</v>
      </c>
      <c r="C183" s="103" t="s">
        <v>500</v>
      </c>
      <c r="D183" s="101">
        <v>89</v>
      </c>
      <c r="E183" s="104">
        <f t="shared" si="6"/>
        <v>1.9720496309497456E-3</v>
      </c>
      <c r="F183" s="104">
        <f t="shared" si="7"/>
        <v>6.9432633962075746E-2</v>
      </c>
    </row>
    <row r="184" spans="1:6" ht="15" customHeight="1" x14ac:dyDescent="0.3">
      <c r="A184" s="101">
        <v>197</v>
      </c>
      <c r="B184" s="102" t="s">
        <v>501</v>
      </c>
      <c r="C184" s="103" t="s">
        <v>502</v>
      </c>
      <c r="D184" s="101">
        <v>4955</v>
      </c>
      <c r="E184" s="104">
        <f t="shared" si="6"/>
        <v>0.10979220136355045</v>
      </c>
      <c r="F184" s="104">
        <f t="shared" si="7"/>
        <v>3.8656033851919696</v>
      </c>
    </row>
    <row r="185" spans="1:6" ht="15" customHeight="1" x14ac:dyDescent="0.3">
      <c r="A185" s="46" t="s">
        <v>503</v>
      </c>
      <c r="B185" s="45" t="s">
        <v>802</v>
      </c>
      <c r="C185" s="46" t="s">
        <v>504</v>
      </c>
      <c r="D185" s="47">
        <f>SUM(D186:D187)</f>
        <v>161933</v>
      </c>
      <c r="E185" s="100">
        <f t="shared" si="6"/>
        <v>3.5880889088605072</v>
      </c>
      <c r="F185" s="100">
        <f t="shared" si="7"/>
        <v>126.33072713911022</v>
      </c>
    </row>
    <row r="186" spans="1:6" ht="15" customHeight="1" x14ac:dyDescent="0.3">
      <c r="A186" s="101">
        <v>198</v>
      </c>
      <c r="B186" s="102" t="s">
        <v>505</v>
      </c>
      <c r="C186" s="103" t="s">
        <v>506</v>
      </c>
      <c r="D186" s="101">
        <v>46432</v>
      </c>
      <c r="E186" s="104">
        <f t="shared" si="6"/>
        <v>1.0288338029691977</v>
      </c>
      <c r="F186" s="104">
        <f t="shared" si="7"/>
        <v>36.223551237383155</v>
      </c>
    </row>
    <row r="187" spans="1:6" ht="15" customHeight="1" x14ac:dyDescent="0.3">
      <c r="A187" s="101">
        <v>199</v>
      </c>
      <c r="B187" s="102" t="s">
        <v>507</v>
      </c>
      <c r="C187" s="103" t="s">
        <v>508</v>
      </c>
      <c r="D187" s="48">
        <v>115501</v>
      </c>
      <c r="E187" s="104">
        <f t="shared" si="6"/>
        <v>2.5592551058913098</v>
      </c>
      <c r="F187" s="104">
        <f t="shared" si="7"/>
        <v>90.107175901727075</v>
      </c>
    </row>
    <row r="188" spans="1:6" ht="15" customHeight="1" x14ac:dyDescent="0.3">
      <c r="A188" s="46" t="s">
        <v>509</v>
      </c>
      <c r="B188" s="45" t="s">
        <v>803</v>
      </c>
      <c r="C188" s="46" t="s">
        <v>510</v>
      </c>
      <c r="D188" s="47">
        <f>SUM(D189:D199)</f>
        <v>49596</v>
      </c>
      <c r="E188" s="100">
        <f t="shared" si="6"/>
        <v>1.0989412752425123</v>
      </c>
      <c r="F188" s="100">
        <f t="shared" si="7"/>
        <v>38.691920381832681</v>
      </c>
    </row>
    <row r="189" spans="1:6" ht="15" customHeight="1" x14ac:dyDescent="0.3">
      <c r="A189" s="101">
        <v>200</v>
      </c>
      <c r="B189" s="102" t="s">
        <v>511</v>
      </c>
      <c r="C189" s="103" t="s">
        <v>512</v>
      </c>
      <c r="D189" s="101">
        <v>1272</v>
      </c>
      <c r="E189" s="104">
        <f t="shared" si="6"/>
        <v>2.8184799219866032E-2</v>
      </c>
      <c r="F189" s="104">
        <f t="shared" si="7"/>
        <v>0.99234056628944201</v>
      </c>
    </row>
    <row r="190" spans="1:6" ht="15" customHeight="1" x14ac:dyDescent="0.3">
      <c r="A190" s="101">
        <v>201</v>
      </c>
      <c r="B190" s="102" t="s">
        <v>513</v>
      </c>
      <c r="C190" s="103" t="s">
        <v>514</v>
      </c>
      <c r="D190" s="48">
        <v>113</v>
      </c>
      <c r="E190" s="104">
        <f t="shared" si="6"/>
        <v>2.5038382954755199E-3</v>
      </c>
      <c r="F190" s="104">
        <f t="shared" si="7"/>
        <v>8.8156040873197283E-2</v>
      </c>
    </row>
    <row r="191" spans="1:6" ht="15" customHeight="1" x14ac:dyDescent="0.3">
      <c r="A191" s="101">
        <v>202</v>
      </c>
      <c r="B191" s="102" t="s">
        <v>515</v>
      </c>
      <c r="C191" s="103" t="s">
        <v>516</v>
      </c>
      <c r="D191" s="108">
        <v>4330</v>
      </c>
      <c r="E191" s="104">
        <f t="shared" si="6"/>
        <v>9.5943538224858418E-2</v>
      </c>
      <c r="F191" s="104">
        <f t="shared" si="7"/>
        <v>3.3780146635481794</v>
      </c>
    </row>
    <row r="192" spans="1:6" ht="15" customHeight="1" x14ac:dyDescent="0.3">
      <c r="A192" s="101">
        <v>203</v>
      </c>
      <c r="B192" s="102" t="s">
        <v>517</v>
      </c>
      <c r="C192" s="103" t="s">
        <v>518</v>
      </c>
      <c r="D192" s="101">
        <v>5512</v>
      </c>
      <c r="E192" s="104">
        <f t="shared" si="6"/>
        <v>0.12213412995275279</v>
      </c>
      <c r="F192" s="104">
        <f t="shared" si="7"/>
        <v>4.3001424539209152</v>
      </c>
    </row>
    <row r="193" spans="1:6" ht="15" customHeight="1" x14ac:dyDescent="0.3">
      <c r="A193" s="101">
        <v>204</v>
      </c>
      <c r="B193" s="102" t="s">
        <v>519</v>
      </c>
      <c r="C193" s="103" t="s">
        <v>520</v>
      </c>
      <c r="D193" s="101">
        <v>1232</v>
      </c>
      <c r="E193" s="104">
        <f t="shared" si="6"/>
        <v>2.7298484778989742E-2</v>
      </c>
      <c r="F193" s="104">
        <f t="shared" si="7"/>
        <v>0.96113488810423942</v>
      </c>
    </row>
    <row r="194" spans="1:6" ht="15" customHeight="1" x14ac:dyDescent="0.3">
      <c r="A194" s="101">
        <v>205</v>
      </c>
      <c r="B194" s="102" t="s">
        <v>521</v>
      </c>
      <c r="C194" s="103" t="s">
        <v>522</v>
      </c>
      <c r="D194" s="101">
        <v>193</v>
      </c>
      <c r="E194" s="104">
        <f t="shared" si="6"/>
        <v>4.2764671772281002E-3</v>
      </c>
      <c r="F194" s="104">
        <f t="shared" si="7"/>
        <v>0.15056739724360246</v>
      </c>
    </row>
    <row r="195" spans="1:6" ht="15" customHeight="1" x14ac:dyDescent="0.3">
      <c r="A195" s="101">
        <v>206</v>
      </c>
      <c r="B195" s="102" t="s">
        <v>523</v>
      </c>
      <c r="C195" s="103" t="s">
        <v>524</v>
      </c>
      <c r="D195" s="101">
        <v>25406</v>
      </c>
      <c r="E195" s="104">
        <f t="shared" si="6"/>
        <v>0.56294261712257576</v>
      </c>
      <c r="F195" s="104">
        <f t="shared" si="7"/>
        <v>19.82028649933142</v>
      </c>
    </row>
    <row r="196" spans="1:6" ht="15" customHeight="1" x14ac:dyDescent="0.3">
      <c r="A196" s="101">
        <v>207</v>
      </c>
      <c r="B196" s="102" t="s">
        <v>525</v>
      </c>
      <c r="C196" s="103" t="s">
        <v>526</v>
      </c>
      <c r="D196" s="101">
        <v>9434</v>
      </c>
      <c r="E196" s="104">
        <f t="shared" si="6"/>
        <v>0.20903726088067304</v>
      </c>
      <c r="F196" s="104">
        <f t="shared" si="7"/>
        <v>7.3598591999800282</v>
      </c>
    </row>
    <row r="197" spans="1:6" ht="15" customHeight="1" x14ac:dyDescent="0.3">
      <c r="A197" s="101">
        <v>208</v>
      </c>
      <c r="B197" s="102" t="s">
        <v>527</v>
      </c>
      <c r="C197" s="103" t="s">
        <v>528</v>
      </c>
      <c r="D197" s="101">
        <v>242</v>
      </c>
      <c r="E197" s="104">
        <f t="shared" si="6"/>
        <v>5.3622023673015554E-3</v>
      </c>
      <c r="F197" s="104">
        <f t="shared" si="7"/>
        <v>0.18879435302047562</v>
      </c>
    </row>
    <row r="198" spans="1:6" ht="15" customHeight="1" x14ac:dyDescent="0.3">
      <c r="A198" s="101">
        <v>209</v>
      </c>
      <c r="B198" s="102" t="s">
        <v>529</v>
      </c>
      <c r="C198" s="103" t="s">
        <v>530</v>
      </c>
      <c r="D198" s="101">
        <v>50</v>
      </c>
      <c r="E198" s="104">
        <f t="shared" si="6"/>
        <v>1.107893051095363E-3</v>
      </c>
      <c r="F198" s="104">
        <f t="shared" si="7"/>
        <v>3.9007097731503224E-2</v>
      </c>
    </row>
    <row r="199" spans="1:6" ht="15" customHeight="1" x14ac:dyDescent="0.3">
      <c r="A199" s="101">
        <v>210</v>
      </c>
      <c r="B199" s="102" t="s">
        <v>531</v>
      </c>
      <c r="C199" s="103" t="s">
        <v>532</v>
      </c>
      <c r="D199" s="101">
        <v>1812</v>
      </c>
      <c r="E199" s="104">
        <f t="shared" si="6"/>
        <v>4.0150044171695945E-2</v>
      </c>
      <c r="F199" s="104">
        <f t="shared" si="7"/>
        <v>1.413617221789677</v>
      </c>
    </row>
    <row r="200" spans="1:6" ht="15" customHeight="1" x14ac:dyDescent="0.3">
      <c r="A200" s="46" t="s">
        <v>533</v>
      </c>
      <c r="B200" s="45" t="s">
        <v>804</v>
      </c>
      <c r="C200" s="46" t="s">
        <v>534</v>
      </c>
      <c r="D200" s="47">
        <f>SUM(D201:D223)</f>
        <v>69155</v>
      </c>
      <c r="E200" s="100">
        <f t="shared" si="6"/>
        <v>1.5323268789699962</v>
      </c>
      <c r="F200" s="100">
        <f t="shared" si="7"/>
        <v>53.950716872442108</v>
      </c>
    </row>
    <row r="201" spans="1:6" ht="15" customHeight="1" x14ac:dyDescent="0.3">
      <c r="A201" s="101">
        <v>211</v>
      </c>
      <c r="B201" s="102" t="s">
        <v>535</v>
      </c>
      <c r="C201" s="103" t="s">
        <v>536</v>
      </c>
      <c r="D201" s="101">
        <v>114</v>
      </c>
      <c r="E201" s="104">
        <f t="shared" si="6"/>
        <v>2.525996156497427E-3</v>
      </c>
      <c r="F201" s="104">
        <f t="shared" si="7"/>
        <v>8.8936182827827351E-2</v>
      </c>
    </row>
    <row r="202" spans="1:6" ht="15" customHeight="1" x14ac:dyDescent="0.3">
      <c r="A202" s="101">
        <v>212</v>
      </c>
      <c r="B202" s="102" t="s">
        <v>537</v>
      </c>
      <c r="C202" s="103" t="s">
        <v>538</v>
      </c>
      <c r="D202" s="48">
        <v>468</v>
      </c>
      <c r="E202" s="104">
        <f t="shared" si="6"/>
        <v>1.0369878958252596E-2</v>
      </c>
      <c r="F202" s="104">
        <f t="shared" si="7"/>
        <v>0.36510643476687016</v>
      </c>
    </row>
    <row r="203" spans="1:6" ht="15" customHeight="1" x14ac:dyDescent="0.3">
      <c r="A203" s="101">
        <v>213</v>
      </c>
      <c r="B203" s="102" t="s">
        <v>539</v>
      </c>
      <c r="C203" s="103" t="s">
        <v>540</v>
      </c>
      <c r="D203" s="108">
        <v>1111</v>
      </c>
      <c r="E203" s="104">
        <f t="shared" si="6"/>
        <v>2.4617383595338962E-2</v>
      </c>
      <c r="F203" s="104">
        <f t="shared" si="7"/>
        <v>0.86673771159400159</v>
      </c>
    </row>
    <row r="204" spans="1:6" ht="15" customHeight="1" x14ac:dyDescent="0.3">
      <c r="A204" s="101">
        <v>214</v>
      </c>
      <c r="B204" s="102" t="s">
        <v>541</v>
      </c>
      <c r="C204" s="103" t="s">
        <v>542</v>
      </c>
      <c r="D204" s="101">
        <v>200</v>
      </c>
      <c r="E204" s="104">
        <f t="shared" si="6"/>
        <v>4.4315722043814518E-3</v>
      </c>
      <c r="F204" s="104">
        <f t="shared" si="7"/>
        <v>0.15602839092601289</v>
      </c>
    </row>
    <row r="205" spans="1:6" ht="15" customHeight="1" x14ac:dyDescent="0.3">
      <c r="A205" s="101">
        <v>215</v>
      </c>
      <c r="B205" s="102" t="s">
        <v>543</v>
      </c>
      <c r="C205" s="103" t="s">
        <v>544</v>
      </c>
      <c r="D205" s="101">
        <v>1021</v>
      </c>
      <c r="E205" s="104">
        <f t="shared" si="6"/>
        <v>2.262317610336731E-2</v>
      </c>
      <c r="F205" s="104">
        <f t="shared" si="7"/>
        <v>0.79652493567729576</v>
      </c>
    </row>
    <row r="206" spans="1:6" ht="15" customHeight="1" x14ac:dyDescent="0.3">
      <c r="A206" s="101">
        <v>216</v>
      </c>
      <c r="B206" s="102" t="s">
        <v>545</v>
      </c>
      <c r="C206" s="103" t="s">
        <v>546</v>
      </c>
      <c r="D206" s="101">
        <v>22909</v>
      </c>
      <c r="E206" s="104">
        <f t="shared" si="6"/>
        <v>0.50761443815087326</v>
      </c>
      <c r="F206" s="104">
        <f t="shared" si="7"/>
        <v>17.872272038620146</v>
      </c>
    </row>
    <row r="207" spans="1:6" ht="15" customHeight="1" x14ac:dyDescent="0.3">
      <c r="A207" s="101">
        <v>217</v>
      </c>
      <c r="B207" s="102" t="s">
        <v>547</v>
      </c>
      <c r="C207" s="103" t="s">
        <v>548</v>
      </c>
      <c r="D207" s="101">
        <v>13742</v>
      </c>
      <c r="E207" s="104">
        <f t="shared" si="6"/>
        <v>0.30449332616304953</v>
      </c>
      <c r="F207" s="104">
        <f t="shared" si="7"/>
        <v>10.720710740526346</v>
      </c>
    </row>
    <row r="208" spans="1:6" ht="15" customHeight="1" x14ac:dyDescent="0.3">
      <c r="A208" s="101">
        <v>218</v>
      </c>
      <c r="B208" s="102" t="s">
        <v>549</v>
      </c>
      <c r="C208" s="103" t="s">
        <v>550</v>
      </c>
      <c r="D208" s="101">
        <v>27</v>
      </c>
      <c r="E208" s="104">
        <f t="shared" si="6"/>
        <v>5.9826224759149582E-4</v>
      </c>
      <c r="F208" s="104">
        <f t="shared" si="7"/>
        <v>2.1063832775011743E-2</v>
      </c>
    </row>
    <row r="209" spans="1:6" ht="15" customHeight="1" x14ac:dyDescent="0.3">
      <c r="A209" s="101">
        <v>219</v>
      </c>
      <c r="B209" s="102" t="s">
        <v>551</v>
      </c>
      <c r="C209" s="103" t="s">
        <v>552</v>
      </c>
      <c r="D209" s="101">
        <v>10</v>
      </c>
      <c r="E209" s="104">
        <f t="shared" si="6"/>
        <v>2.2157861021907254E-4</v>
      </c>
      <c r="F209" s="104">
        <f t="shared" si="7"/>
        <v>7.8014195463006449E-3</v>
      </c>
    </row>
    <row r="210" spans="1:6" ht="15" customHeight="1" x14ac:dyDescent="0.3">
      <c r="A210" s="101">
        <v>220</v>
      </c>
      <c r="B210" s="102" t="s">
        <v>553</v>
      </c>
      <c r="C210" s="103" t="s">
        <v>554</v>
      </c>
      <c r="D210" s="101">
        <v>982</v>
      </c>
      <c r="E210" s="104">
        <f t="shared" si="6"/>
        <v>2.1759019523512925E-2</v>
      </c>
      <c r="F210" s="104">
        <f t="shared" si="7"/>
        <v>0.76609939944672334</v>
      </c>
    </row>
    <row r="211" spans="1:6" ht="15" customHeight="1" x14ac:dyDescent="0.3">
      <c r="A211" s="101">
        <v>221</v>
      </c>
      <c r="B211" s="102" t="s">
        <v>555</v>
      </c>
      <c r="C211" s="103" t="s">
        <v>556</v>
      </c>
      <c r="D211" s="101">
        <v>8396</v>
      </c>
      <c r="E211" s="104">
        <f t="shared" ref="E211:E274" si="8">D211/4513071*100</f>
        <v>0.18603740113993333</v>
      </c>
      <c r="F211" s="104">
        <f t="shared" ref="F211:F274" si="9">D211/1281818*1000</f>
        <v>6.550071851074021</v>
      </c>
    </row>
    <row r="212" spans="1:6" ht="15" customHeight="1" x14ac:dyDescent="0.3">
      <c r="A212" s="101">
        <v>222</v>
      </c>
      <c r="B212" s="102" t="s">
        <v>557</v>
      </c>
      <c r="C212" s="103" t="s">
        <v>558</v>
      </c>
      <c r="D212" s="101">
        <v>4857</v>
      </c>
      <c r="E212" s="104">
        <f t="shared" si="8"/>
        <v>0.10762073098340354</v>
      </c>
      <c r="F212" s="104">
        <f t="shared" si="9"/>
        <v>3.789149473638223</v>
      </c>
    </row>
    <row r="213" spans="1:6" ht="15" customHeight="1" x14ac:dyDescent="0.3">
      <c r="A213" s="101">
        <v>223</v>
      </c>
      <c r="B213" s="102" t="s">
        <v>559</v>
      </c>
      <c r="C213" s="103" t="s">
        <v>560</v>
      </c>
      <c r="D213" s="101">
        <v>1121</v>
      </c>
      <c r="E213" s="104">
        <f t="shared" si="8"/>
        <v>2.4838962205558035E-2</v>
      </c>
      <c r="F213" s="104">
        <f t="shared" si="9"/>
        <v>0.87453913114030235</v>
      </c>
    </row>
    <row r="214" spans="1:6" ht="15" customHeight="1" x14ac:dyDescent="0.3">
      <c r="A214" s="101">
        <v>224</v>
      </c>
      <c r="B214" s="102" t="s">
        <v>561</v>
      </c>
      <c r="C214" s="103" t="s">
        <v>562</v>
      </c>
      <c r="D214" s="101">
        <v>72</v>
      </c>
      <c r="E214" s="104">
        <f t="shared" si="8"/>
        <v>1.5953659935773225E-3</v>
      </c>
      <c r="F214" s="104">
        <f t="shared" si="9"/>
        <v>5.6170220733364647E-2</v>
      </c>
    </row>
    <row r="215" spans="1:6" ht="15" customHeight="1" x14ac:dyDescent="0.3">
      <c r="A215" s="101">
        <v>225</v>
      </c>
      <c r="B215" s="102" t="s">
        <v>563</v>
      </c>
      <c r="C215" s="103" t="s">
        <v>564</v>
      </c>
      <c r="D215" s="101">
        <v>40</v>
      </c>
      <c r="E215" s="104">
        <f t="shared" si="8"/>
        <v>8.8631444087629014E-4</v>
      </c>
      <c r="F215" s="104">
        <f t="shared" si="9"/>
        <v>3.120567818520258E-2</v>
      </c>
    </row>
    <row r="216" spans="1:6" ht="15" customHeight="1" x14ac:dyDescent="0.3">
      <c r="A216" s="101">
        <v>226</v>
      </c>
      <c r="B216" s="102" t="s">
        <v>565</v>
      </c>
      <c r="C216" s="103" t="s">
        <v>566</v>
      </c>
      <c r="D216" s="101">
        <v>2233</v>
      </c>
      <c r="E216" s="104">
        <f t="shared" si="8"/>
        <v>4.9478503661918902E-2</v>
      </c>
      <c r="F216" s="104">
        <f t="shared" si="9"/>
        <v>1.742056984688934</v>
      </c>
    </row>
    <row r="217" spans="1:6" ht="15" customHeight="1" x14ac:dyDescent="0.3">
      <c r="A217" s="101">
        <v>227</v>
      </c>
      <c r="B217" s="102" t="s">
        <v>567</v>
      </c>
      <c r="C217" s="103" t="s">
        <v>568</v>
      </c>
      <c r="D217" s="101">
        <v>40</v>
      </c>
      <c r="E217" s="104">
        <f t="shared" si="8"/>
        <v>8.8631444087629014E-4</v>
      </c>
      <c r="F217" s="104">
        <f t="shared" si="9"/>
        <v>3.120567818520258E-2</v>
      </c>
    </row>
    <row r="218" spans="1:6" ht="15" customHeight="1" x14ac:dyDescent="0.3">
      <c r="A218" s="101">
        <v>228</v>
      </c>
      <c r="B218" s="50" t="s">
        <v>569</v>
      </c>
      <c r="C218" s="16" t="s">
        <v>570</v>
      </c>
      <c r="D218" s="101">
        <v>8</v>
      </c>
      <c r="E218" s="104">
        <f t="shared" si="8"/>
        <v>1.7726288817525806E-4</v>
      </c>
      <c r="F218" s="104">
        <f t="shared" si="9"/>
        <v>6.2411356370405159E-3</v>
      </c>
    </row>
    <row r="219" spans="1:6" ht="15" customHeight="1" x14ac:dyDescent="0.3">
      <c r="A219" s="101">
        <v>229</v>
      </c>
      <c r="B219" s="102" t="s">
        <v>571</v>
      </c>
      <c r="C219" s="103" t="s">
        <v>572</v>
      </c>
      <c r="D219" s="101">
        <v>359</v>
      </c>
      <c r="E219" s="104">
        <f t="shared" si="8"/>
        <v>7.9546721068647058E-3</v>
      </c>
      <c r="F219" s="104">
        <f t="shared" si="9"/>
        <v>0.28007096171219314</v>
      </c>
    </row>
    <row r="220" spans="1:6" ht="15" customHeight="1" x14ac:dyDescent="0.3">
      <c r="A220" s="101">
        <v>230</v>
      </c>
      <c r="B220" s="102" t="s">
        <v>573</v>
      </c>
      <c r="C220" s="103" t="s">
        <v>574</v>
      </c>
      <c r="D220" s="101">
        <v>2537</v>
      </c>
      <c r="E220" s="104">
        <f t="shared" si="8"/>
        <v>5.6214493412578712E-2</v>
      </c>
      <c r="F220" s="104">
        <f t="shared" si="9"/>
        <v>1.9792201388964736</v>
      </c>
    </row>
    <row r="221" spans="1:6" ht="15" customHeight="1" x14ac:dyDescent="0.3">
      <c r="A221" s="101">
        <v>231</v>
      </c>
      <c r="B221" s="102" t="s">
        <v>575</v>
      </c>
      <c r="C221" s="103" t="s">
        <v>576</v>
      </c>
      <c r="D221" s="101">
        <v>55</v>
      </c>
      <c r="E221" s="104">
        <f t="shared" si="8"/>
        <v>1.2186823562048991E-3</v>
      </c>
      <c r="F221" s="104">
        <f t="shared" si="9"/>
        <v>4.2907807504653547E-2</v>
      </c>
    </row>
    <row r="222" spans="1:6" ht="15" customHeight="1" x14ac:dyDescent="0.3">
      <c r="A222" s="101">
        <v>232</v>
      </c>
      <c r="B222" s="102" t="s">
        <v>577</v>
      </c>
      <c r="C222" s="103" t="s">
        <v>578</v>
      </c>
      <c r="D222" s="101">
        <v>6</v>
      </c>
      <c r="E222" s="104">
        <f t="shared" si="8"/>
        <v>1.3294716613144352E-4</v>
      </c>
      <c r="F222" s="104">
        <f t="shared" si="9"/>
        <v>4.6808517277803869E-3</v>
      </c>
    </row>
    <row r="223" spans="1:6" ht="15" customHeight="1" x14ac:dyDescent="0.3">
      <c r="A223" s="101">
        <v>233</v>
      </c>
      <c r="B223" s="102" t="s">
        <v>579</v>
      </c>
      <c r="C223" s="103" t="s">
        <v>580</v>
      </c>
      <c r="D223" s="101">
        <v>8847</v>
      </c>
      <c r="E223" s="104">
        <f t="shared" si="8"/>
        <v>0.1960305964608135</v>
      </c>
      <c r="F223" s="104">
        <f t="shared" si="9"/>
        <v>6.9019158726121805</v>
      </c>
    </row>
    <row r="224" spans="1:6" ht="15" customHeight="1" x14ac:dyDescent="0.3">
      <c r="A224" s="46" t="s">
        <v>581</v>
      </c>
      <c r="B224" s="45" t="s">
        <v>805</v>
      </c>
      <c r="C224" s="46" t="s">
        <v>582</v>
      </c>
      <c r="D224" s="47">
        <f>SUM(D225:D232)</f>
        <v>37</v>
      </c>
      <c r="E224" s="100">
        <f t="shared" si="8"/>
        <v>8.1984085781056852E-4</v>
      </c>
      <c r="F224" s="100">
        <f t="shared" si="9"/>
        <v>2.8865252321312384E-2</v>
      </c>
    </row>
    <row r="225" spans="1:7" ht="15" customHeight="1" x14ac:dyDescent="0.3">
      <c r="A225" s="101">
        <v>234</v>
      </c>
      <c r="B225" s="102" t="s">
        <v>583</v>
      </c>
      <c r="C225" s="103" t="s">
        <v>584</v>
      </c>
      <c r="D225" s="101">
        <v>2</v>
      </c>
      <c r="E225" s="104">
        <f t="shared" si="8"/>
        <v>4.4315722043814514E-5</v>
      </c>
      <c r="F225" s="104">
        <f t="shared" si="9"/>
        <v>1.560283909260129E-3</v>
      </c>
    </row>
    <row r="226" spans="1:7" ht="15" customHeight="1" x14ac:dyDescent="0.3">
      <c r="A226" s="101">
        <v>235</v>
      </c>
      <c r="B226" s="102" t="s">
        <v>585</v>
      </c>
      <c r="C226" s="103" t="s">
        <v>586</v>
      </c>
      <c r="D226" s="48">
        <v>4</v>
      </c>
      <c r="E226" s="104">
        <f t="shared" si="8"/>
        <v>8.8631444087629028E-5</v>
      </c>
      <c r="F226" s="104">
        <f t="shared" si="9"/>
        <v>3.120567818520258E-3</v>
      </c>
    </row>
    <row r="227" spans="1:7" ht="15" customHeight="1" x14ac:dyDescent="0.3">
      <c r="A227" s="101">
        <v>236</v>
      </c>
      <c r="B227" s="102" t="s">
        <v>587</v>
      </c>
      <c r="C227" s="103" t="s">
        <v>588</v>
      </c>
      <c r="D227" s="108">
        <v>7</v>
      </c>
      <c r="E227" s="104">
        <f t="shared" si="8"/>
        <v>1.551050271533508E-4</v>
      </c>
      <c r="F227" s="104">
        <f t="shared" si="9"/>
        <v>5.4609936824104519E-3</v>
      </c>
      <c r="G227" s="110"/>
    </row>
    <row r="228" spans="1:7" ht="15" customHeight="1" x14ac:dyDescent="0.3">
      <c r="A228" s="101">
        <v>237</v>
      </c>
      <c r="B228" s="21" t="s">
        <v>589</v>
      </c>
      <c r="C228" s="54" t="s">
        <v>590</v>
      </c>
      <c r="D228" s="108">
        <v>2</v>
      </c>
      <c r="E228" s="104">
        <f t="shared" si="8"/>
        <v>4.4315722043814514E-5</v>
      </c>
      <c r="F228" s="104">
        <f t="shared" si="9"/>
        <v>1.560283909260129E-3</v>
      </c>
    </row>
    <row r="229" spans="1:7" ht="15" customHeight="1" x14ac:dyDescent="0.3">
      <c r="A229" s="101">
        <v>239</v>
      </c>
      <c r="B229" s="102" t="s">
        <v>593</v>
      </c>
      <c r="C229" s="103" t="s">
        <v>594</v>
      </c>
      <c r="D229" s="101">
        <v>1</v>
      </c>
      <c r="E229" s="104">
        <f t="shared" si="8"/>
        <v>2.2157861021907257E-5</v>
      </c>
      <c r="F229" s="104">
        <f t="shared" si="9"/>
        <v>7.8014195463006449E-4</v>
      </c>
    </row>
    <row r="230" spans="1:7" ht="15" customHeight="1" x14ac:dyDescent="0.3">
      <c r="A230" s="101">
        <v>242</v>
      </c>
      <c r="B230" s="102" t="s">
        <v>597</v>
      </c>
      <c r="C230" s="103" t="s">
        <v>598</v>
      </c>
      <c r="D230" s="101">
        <v>9</v>
      </c>
      <c r="E230" s="104">
        <f t="shared" si="8"/>
        <v>1.9942074919716531E-4</v>
      </c>
      <c r="F230" s="104">
        <f t="shared" si="9"/>
        <v>7.0212775916705808E-3</v>
      </c>
    </row>
    <row r="231" spans="1:7" ht="15" customHeight="1" x14ac:dyDescent="0.3">
      <c r="A231" s="101">
        <v>243</v>
      </c>
      <c r="B231" s="21" t="s">
        <v>599</v>
      </c>
      <c r="C231" s="54" t="s">
        <v>600</v>
      </c>
      <c r="D231" s="101">
        <v>1</v>
      </c>
      <c r="E231" s="104">
        <f t="shared" si="8"/>
        <v>2.2157861021907257E-5</v>
      </c>
      <c r="F231" s="104">
        <f t="shared" si="9"/>
        <v>7.8014195463006449E-4</v>
      </c>
    </row>
    <row r="232" spans="1:7" ht="15" customHeight="1" x14ac:dyDescent="0.3">
      <c r="A232" s="101">
        <v>244</v>
      </c>
      <c r="B232" s="102" t="s">
        <v>601</v>
      </c>
      <c r="C232" s="103" t="s">
        <v>602</v>
      </c>
      <c r="D232" s="101">
        <v>11</v>
      </c>
      <c r="E232" s="104">
        <f t="shared" si="8"/>
        <v>2.4373647124097979E-4</v>
      </c>
      <c r="F232" s="104">
        <f t="shared" si="9"/>
        <v>8.5815615009307081E-3</v>
      </c>
    </row>
    <row r="233" spans="1:7" ht="15" customHeight="1" x14ac:dyDescent="0.3">
      <c r="A233" s="46" t="s">
        <v>603</v>
      </c>
      <c r="B233" s="45" t="s">
        <v>806</v>
      </c>
      <c r="C233" s="46" t="s">
        <v>604</v>
      </c>
      <c r="D233" s="47">
        <f>SUM(D234:D242)</f>
        <v>15392</v>
      </c>
      <c r="E233" s="100">
        <f t="shared" si="8"/>
        <v>0.34105379684919651</v>
      </c>
      <c r="F233" s="100">
        <f t="shared" si="9"/>
        <v>12.007944965665953</v>
      </c>
    </row>
    <row r="234" spans="1:7" ht="15" customHeight="1" x14ac:dyDescent="0.3">
      <c r="A234" s="101">
        <v>245</v>
      </c>
      <c r="B234" s="102" t="s">
        <v>605</v>
      </c>
      <c r="C234" s="103" t="s">
        <v>606</v>
      </c>
      <c r="D234" s="48">
        <v>272</v>
      </c>
      <c r="E234" s="104">
        <f t="shared" si="8"/>
        <v>6.0269381979587734E-3</v>
      </c>
      <c r="F234" s="104">
        <f t="shared" si="9"/>
        <v>0.21219861165937753</v>
      </c>
    </row>
    <row r="235" spans="1:7" ht="15" customHeight="1" x14ac:dyDescent="0.3">
      <c r="A235" s="101">
        <v>246</v>
      </c>
      <c r="B235" s="102" t="s">
        <v>607</v>
      </c>
      <c r="C235" s="103" t="s">
        <v>608</v>
      </c>
      <c r="D235" s="108">
        <v>2393</v>
      </c>
      <c r="E235" s="104">
        <f t="shared" si="8"/>
        <v>5.302376142542406E-2</v>
      </c>
      <c r="F235" s="104">
        <f t="shared" si="9"/>
        <v>1.8668796974297444</v>
      </c>
    </row>
    <row r="236" spans="1:7" ht="15" customHeight="1" x14ac:dyDescent="0.3">
      <c r="A236" s="101">
        <v>247</v>
      </c>
      <c r="B236" s="102" t="s">
        <v>609</v>
      </c>
      <c r="C236" s="103" t="s">
        <v>610</v>
      </c>
      <c r="D236" s="101">
        <v>574</v>
      </c>
      <c r="E236" s="104">
        <f t="shared" si="8"/>
        <v>1.2718612226574765E-2</v>
      </c>
      <c r="F236" s="104">
        <f t="shared" si="9"/>
        <v>0.44780148195765701</v>
      </c>
    </row>
    <row r="237" spans="1:7" ht="15" customHeight="1" x14ac:dyDescent="0.3">
      <c r="A237" s="101">
        <v>248</v>
      </c>
      <c r="B237" s="102" t="s">
        <v>752</v>
      </c>
      <c r="C237" s="103" t="s">
        <v>753</v>
      </c>
      <c r="D237" s="101">
        <v>634</v>
      </c>
      <c r="E237" s="104">
        <f t="shared" si="8"/>
        <v>1.4048083887889201E-2</v>
      </c>
      <c r="F237" s="104">
        <f t="shared" si="9"/>
        <v>0.4946099992354609</v>
      </c>
    </row>
    <row r="238" spans="1:7" ht="15" customHeight="1" x14ac:dyDescent="0.3">
      <c r="A238" s="101">
        <v>249</v>
      </c>
      <c r="B238" s="102" t="s">
        <v>611</v>
      </c>
      <c r="C238" s="103" t="s">
        <v>612</v>
      </c>
      <c r="D238" s="101">
        <v>917</v>
      </c>
      <c r="E238" s="104">
        <f t="shared" si="8"/>
        <v>2.0318758557088954E-2</v>
      </c>
      <c r="F238" s="104">
        <f t="shared" si="9"/>
        <v>0.71539017239576908</v>
      </c>
    </row>
    <row r="239" spans="1:7" ht="15" customHeight="1" x14ac:dyDescent="0.3">
      <c r="A239" s="101">
        <v>250</v>
      </c>
      <c r="B239" s="102" t="s">
        <v>613</v>
      </c>
      <c r="C239" s="103" t="s">
        <v>746</v>
      </c>
      <c r="D239" s="101">
        <v>171</v>
      </c>
      <c r="E239" s="104">
        <f t="shared" si="8"/>
        <v>3.7889942347461405E-3</v>
      </c>
      <c r="F239" s="104">
        <f t="shared" si="9"/>
        <v>0.13340427424174103</v>
      </c>
    </row>
    <row r="240" spans="1:7" ht="15" customHeight="1" x14ac:dyDescent="0.3">
      <c r="A240" s="101">
        <v>251</v>
      </c>
      <c r="B240" s="102" t="s">
        <v>615</v>
      </c>
      <c r="C240" s="103" t="s">
        <v>614</v>
      </c>
      <c r="D240" s="101">
        <v>1594</v>
      </c>
      <c r="E240" s="104">
        <f t="shared" si="8"/>
        <v>3.5319630468920164E-2</v>
      </c>
      <c r="F240" s="104">
        <f t="shared" si="9"/>
        <v>1.2435462756803228</v>
      </c>
    </row>
    <row r="241" spans="1:6" ht="15" customHeight="1" x14ac:dyDescent="0.3">
      <c r="A241" s="101">
        <v>252</v>
      </c>
      <c r="B241" s="102" t="s">
        <v>742</v>
      </c>
      <c r="C241" s="103" t="s">
        <v>741</v>
      </c>
      <c r="D241" s="101">
        <v>126</v>
      </c>
      <c r="E241" s="104">
        <f t="shared" si="8"/>
        <v>2.7918904887603139E-3</v>
      </c>
      <c r="F241" s="104">
        <f t="shared" si="9"/>
        <v>9.829788628338812E-2</v>
      </c>
    </row>
    <row r="242" spans="1:6" ht="15" customHeight="1" x14ac:dyDescent="0.3">
      <c r="A242" s="101">
        <v>253</v>
      </c>
      <c r="B242" s="102" t="s">
        <v>616</v>
      </c>
      <c r="C242" s="103" t="s">
        <v>617</v>
      </c>
      <c r="D242" s="101">
        <v>8711</v>
      </c>
      <c r="E242" s="104">
        <f t="shared" si="8"/>
        <v>0.1930171273618341</v>
      </c>
      <c r="F242" s="104">
        <f t="shared" si="9"/>
        <v>6.7958165667824924</v>
      </c>
    </row>
    <row r="243" spans="1:6" ht="15" customHeight="1" x14ac:dyDescent="0.3">
      <c r="A243" s="46" t="s">
        <v>618</v>
      </c>
      <c r="B243" s="45" t="s">
        <v>807</v>
      </c>
      <c r="C243" s="46" t="s">
        <v>619</v>
      </c>
      <c r="D243" s="47">
        <f>SUM(D244:D256)</f>
        <v>32428</v>
      </c>
      <c r="E243" s="100">
        <f t="shared" si="8"/>
        <v>0.71853511721840846</v>
      </c>
      <c r="F243" s="100">
        <f t="shared" si="9"/>
        <v>25.298443304743731</v>
      </c>
    </row>
    <row r="244" spans="1:6" ht="15" customHeight="1" x14ac:dyDescent="0.3">
      <c r="A244" s="101">
        <v>254</v>
      </c>
      <c r="B244" s="102" t="s">
        <v>620</v>
      </c>
      <c r="C244" s="103" t="s">
        <v>621</v>
      </c>
      <c r="D244" s="48">
        <v>190</v>
      </c>
      <c r="E244" s="104">
        <f t="shared" si="8"/>
        <v>4.2099935941623786E-3</v>
      </c>
      <c r="F244" s="104">
        <f t="shared" si="9"/>
        <v>0.14822697137971227</v>
      </c>
    </row>
    <row r="245" spans="1:6" ht="15" customHeight="1" x14ac:dyDescent="0.3">
      <c r="A245" s="101">
        <v>255</v>
      </c>
      <c r="B245" s="102" t="s">
        <v>622</v>
      </c>
      <c r="C245" s="103" t="s">
        <v>623</v>
      </c>
      <c r="D245" s="108">
        <v>636</v>
      </c>
      <c r="E245" s="104">
        <f t="shared" si="8"/>
        <v>1.4092399609933016E-2</v>
      </c>
      <c r="F245" s="104">
        <f t="shared" si="9"/>
        <v>0.496170283144721</v>
      </c>
    </row>
    <row r="246" spans="1:6" ht="15" customHeight="1" x14ac:dyDescent="0.3">
      <c r="A246" s="101">
        <v>256</v>
      </c>
      <c r="B246" s="102" t="s">
        <v>624</v>
      </c>
      <c r="C246" s="103" t="s">
        <v>625</v>
      </c>
      <c r="D246" s="101">
        <v>4121</v>
      </c>
      <c r="E246" s="104">
        <f t="shared" si="8"/>
        <v>9.1312545271279799E-2</v>
      </c>
      <c r="F246" s="104">
        <f t="shared" si="9"/>
        <v>3.2149649950304959</v>
      </c>
    </row>
    <row r="247" spans="1:6" ht="15" customHeight="1" x14ac:dyDescent="0.3">
      <c r="A247" s="101">
        <v>257</v>
      </c>
      <c r="B247" s="102" t="s">
        <v>626</v>
      </c>
      <c r="C247" s="103" t="s">
        <v>627</v>
      </c>
      <c r="D247" s="101">
        <v>416</v>
      </c>
      <c r="E247" s="104">
        <f t="shared" si="8"/>
        <v>9.2176701851134184E-3</v>
      </c>
      <c r="F247" s="104">
        <f t="shared" si="9"/>
        <v>0.32453905312610681</v>
      </c>
    </row>
    <row r="248" spans="1:6" ht="15" customHeight="1" x14ac:dyDescent="0.3">
      <c r="A248" s="101">
        <v>258</v>
      </c>
      <c r="B248" s="102" t="s">
        <v>628</v>
      </c>
      <c r="C248" s="103" t="s">
        <v>629</v>
      </c>
      <c r="D248" s="101">
        <v>37</v>
      </c>
      <c r="E248" s="104">
        <f t="shared" si="8"/>
        <v>8.1984085781056852E-4</v>
      </c>
      <c r="F248" s="104">
        <f t="shared" si="9"/>
        <v>2.8865252321312384E-2</v>
      </c>
    </row>
    <row r="249" spans="1:6" ht="15" customHeight="1" x14ac:dyDescent="0.3">
      <c r="A249" s="101">
        <v>259</v>
      </c>
      <c r="B249" s="102" t="s">
        <v>630</v>
      </c>
      <c r="C249" s="103" t="s">
        <v>631</v>
      </c>
      <c r="D249" s="101">
        <v>1440</v>
      </c>
      <c r="E249" s="104">
        <f t="shared" si="8"/>
        <v>3.190731987154645E-2</v>
      </c>
      <c r="F249" s="104">
        <f t="shared" si="9"/>
        <v>1.1234044146672928</v>
      </c>
    </row>
    <row r="250" spans="1:6" ht="15" customHeight="1" x14ac:dyDescent="0.3">
      <c r="A250" s="101">
        <v>260</v>
      </c>
      <c r="B250" s="102" t="s">
        <v>632</v>
      </c>
      <c r="C250" s="103" t="s">
        <v>633</v>
      </c>
      <c r="D250" s="101">
        <v>2121</v>
      </c>
      <c r="E250" s="104">
        <f t="shared" si="8"/>
        <v>4.699682322746529E-2</v>
      </c>
      <c r="F250" s="104">
        <f t="shared" si="9"/>
        <v>1.6546810857703669</v>
      </c>
    </row>
    <row r="251" spans="1:6" ht="15" customHeight="1" x14ac:dyDescent="0.3">
      <c r="A251" s="101">
        <v>261</v>
      </c>
      <c r="B251" s="102" t="s">
        <v>634</v>
      </c>
      <c r="C251" s="103" t="s">
        <v>635</v>
      </c>
      <c r="D251" s="101">
        <v>4120</v>
      </c>
      <c r="E251" s="104">
        <f t="shared" si="8"/>
        <v>9.1290387410257884E-2</v>
      </c>
      <c r="F251" s="104">
        <f t="shared" si="9"/>
        <v>3.2141848530758659</v>
      </c>
    </row>
    <row r="252" spans="1:6" ht="15" customHeight="1" x14ac:dyDescent="0.3">
      <c r="A252" s="101">
        <v>262</v>
      </c>
      <c r="B252" s="102" t="s">
        <v>636</v>
      </c>
      <c r="C252" s="103" t="s">
        <v>637</v>
      </c>
      <c r="D252" s="101">
        <v>671</v>
      </c>
      <c r="E252" s="104">
        <f t="shared" si="8"/>
        <v>1.4867924745699769E-2</v>
      </c>
      <c r="F252" s="104">
        <f t="shared" si="9"/>
        <v>0.52347525155677321</v>
      </c>
    </row>
    <row r="253" spans="1:6" ht="15" customHeight="1" x14ac:dyDescent="0.3">
      <c r="A253" s="101">
        <v>263</v>
      </c>
      <c r="B253" s="102" t="s">
        <v>638</v>
      </c>
      <c r="C253" s="103" t="s">
        <v>639</v>
      </c>
      <c r="D253" s="101">
        <v>11322</v>
      </c>
      <c r="E253" s="104">
        <f t="shared" si="8"/>
        <v>0.25087130249003398</v>
      </c>
      <c r="F253" s="104">
        <f t="shared" si="9"/>
        <v>8.83276721032159</v>
      </c>
    </row>
    <row r="254" spans="1:6" ht="15" customHeight="1" x14ac:dyDescent="0.3">
      <c r="A254" s="101">
        <v>264</v>
      </c>
      <c r="B254" s="102" t="s">
        <v>640</v>
      </c>
      <c r="C254" s="103" t="s">
        <v>641</v>
      </c>
      <c r="D254" s="101">
        <v>4048</v>
      </c>
      <c r="E254" s="104">
        <f t="shared" si="8"/>
        <v>8.9695021416680565E-2</v>
      </c>
      <c r="F254" s="104">
        <f t="shared" si="9"/>
        <v>3.1580146323425011</v>
      </c>
    </row>
    <row r="255" spans="1:6" ht="15" customHeight="1" x14ac:dyDescent="0.3">
      <c r="A255" s="101">
        <v>265</v>
      </c>
      <c r="B255" s="102" t="s">
        <v>642</v>
      </c>
      <c r="C255" s="103" t="s">
        <v>643</v>
      </c>
      <c r="D255" s="101">
        <v>2606</v>
      </c>
      <c r="E255" s="104">
        <f t="shared" si="8"/>
        <v>5.7743385823090305E-2</v>
      </c>
      <c r="F255" s="104">
        <f t="shared" si="9"/>
        <v>2.0330499337659482</v>
      </c>
    </row>
    <row r="256" spans="1:6" ht="15" customHeight="1" x14ac:dyDescent="0.3">
      <c r="A256" s="101">
        <v>266</v>
      </c>
      <c r="B256" s="102" t="s">
        <v>644</v>
      </c>
      <c r="C256" s="103" t="s">
        <v>645</v>
      </c>
      <c r="D256" s="101">
        <v>700</v>
      </c>
      <c r="E256" s="104">
        <f t="shared" si="8"/>
        <v>1.551050271533508E-2</v>
      </c>
      <c r="F256" s="104">
        <f t="shared" si="9"/>
        <v>0.54609936824104521</v>
      </c>
    </row>
    <row r="257" spans="1:6" ht="15" customHeight="1" x14ac:dyDescent="0.3">
      <c r="A257" s="46" t="s">
        <v>646</v>
      </c>
      <c r="B257" s="45" t="s">
        <v>808</v>
      </c>
      <c r="C257" s="46" t="s">
        <v>647</v>
      </c>
      <c r="D257" s="47">
        <f>SUM(D258:D261)</f>
        <v>496762</v>
      </c>
      <c r="E257" s="100">
        <f t="shared" si="8"/>
        <v>11.007183356964692</v>
      </c>
      <c r="F257" s="100">
        <f t="shared" si="9"/>
        <v>387.54487766594008</v>
      </c>
    </row>
    <row r="258" spans="1:6" ht="15" customHeight="1" x14ac:dyDescent="0.3">
      <c r="A258" s="101">
        <v>267</v>
      </c>
      <c r="B258" s="102" t="s">
        <v>648</v>
      </c>
      <c r="C258" s="103" t="s">
        <v>649</v>
      </c>
      <c r="D258" s="48">
        <v>66438</v>
      </c>
      <c r="E258" s="104">
        <f t="shared" si="8"/>
        <v>1.4721239705734741</v>
      </c>
      <c r="F258" s="104">
        <f t="shared" si="9"/>
        <v>51.831071181712218</v>
      </c>
    </row>
    <row r="259" spans="1:6" ht="15" customHeight="1" x14ac:dyDescent="0.3">
      <c r="A259" s="101">
        <v>268</v>
      </c>
      <c r="B259" s="102" t="s">
        <v>650</v>
      </c>
      <c r="C259" s="103" t="s">
        <v>651</v>
      </c>
      <c r="D259" s="48">
        <v>191484</v>
      </c>
      <c r="E259" s="104">
        <f t="shared" si="8"/>
        <v>4.2428758599188887</v>
      </c>
      <c r="F259" s="104">
        <f t="shared" si="9"/>
        <v>149.38470204038327</v>
      </c>
    </row>
    <row r="260" spans="1:6" ht="15" customHeight="1" x14ac:dyDescent="0.3">
      <c r="A260" s="101">
        <v>269</v>
      </c>
      <c r="B260" s="21" t="s">
        <v>652</v>
      </c>
      <c r="C260" s="54" t="s">
        <v>653</v>
      </c>
      <c r="D260" s="48">
        <v>1823</v>
      </c>
      <c r="E260" s="104">
        <f t="shared" si="8"/>
        <v>4.039378064293693E-2</v>
      </c>
      <c r="F260" s="104">
        <f t="shared" si="9"/>
        <v>1.4221987832906076</v>
      </c>
    </row>
    <row r="261" spans="1:6" ht="15" customHeight="1" x14ac:dyDescent="0.3">
      <c r="A261" s="101">
        <v>270</v>
      </c>
      <c r="B261" s="102" t="s">
        <v>654</v>
      </c>
      <c r="C261" s="103" t="s">
        <v>655</v>
      </c>
      <c r="D261" s="101">
        <v>237017</v>
      </c>
      <c r="E261" s="104">
        <f t="shared" si="8"/>
        <v>5.2517897458293916</v>
      </c>
      <c r="F261" s="104">
        <f t="shared" si="9"/>
        <v>184.90690566055397</v>
      </c>
    </row>
    <row r="262" spans="1:6" ht="15" customHeight="1" x14ac:dyDescent="0.3">
      <c r="A262" s="46" t="s">
        <v>656</v>
      </c>
      <c r="B262" s="45" t="s">
        <v>809</v>
      </c>
      <c r="C262" s="46" t="s">
        <v>657</v>
      </c>
      <c r="D262" s="47">
        <f>SUM(D263:D281)</f>
        <v>139723</v>
      </c>
      <c r="E262" s="100">
        <f t="shared" si="8"/>
        <v>3.0959628155639476</v>
      </c>
      <c r="F262" s="100">
        <f t="shared" si="9"/>
        <v>109.00377432677651</v>
      </c>
    </row>
    <row r="263" spans="1:6" ht="15" customHeight="1" x14ac:dyDescent="0.3">
      <c r="A263" s="101">
        <v>271</v>
      </c>
      <c r="B263" s="102" t="s">
        <v>658</v>
      </c>
      <c r="C263" s="103" t="s">
        <v>659</v>
      </c>
      <c r="D263" s="48">
        <v>803</v>
      </c>
      <c r="E263" s="104">
        <f t="shared" si="8"/>
        <v>1.7792762400591525E-2</v>
      </c>
      <c r="F263" s="104">
        <f t="shared" si="9"/>
        <v>0.62645398956794185</v>
      </c>
    </row>
    <row r="264" spans="1:6" ht="15" customHeight="1" x14ac:dyDescent="0.3">
      <c r="A264" s="101">
        <v>272</v>
      </c>
      <c r="B264" s="102" t="s">
        <v>660</v>
      </c>
      <c r="C264" s="103" t="s">
        <v>661</v>
      </c>
      <c r="D264" s="108">
        <v>167</v>
      </c>
      <c r="E264" s="104">
        <f t="shared" si="8"/>
        <v>3.7003627906585118E-3</v>
      </c>
      <c r="F264" s="104">
        <f t="shared" si="9"/>
        <v>0.13028370642322079</v>
      </c>
    </row>
    <row r="265" spans="1:6" ht="15" customHeight="1" x14ac:dyDescent="0.3">
      <c r="A265" s="101">
        <v>273</v>
      </c>
      <c r="B265" s="102" t="s">
        <v>662</v>
      </c>
      <c r="C265" s="103" t="s">
        <v>663</v>
      </c>
      <c r="D265" s="101">
        <v>214</v>
      </c>
      <c r="E265" s="104">
        <f t="shared" si="8"/>
        <v>4.7417822586881524E-3</v>
      </c>
      <c r="F265" s="104">
        <f t="shared" si="9"/>
        <v>0.16695037829083378</v>
      </c>
    </row>
    <row r="266" spans="1:6" ht="15" customHeight="1" x14ac:dyDescent="0.3">
      <c r="A266" s="101">
        <v>274</v>
      </c>
      <c r="B266" s="102" t="s">
        <v>664</v>
      </c>
      <c r="C266" s="103" t="s">
        <v>665</v>
      </c>
      <c r="D266" s="101">
        <v>9369</v>
      </c>
      <c r="E266" s="104">
        <f t="shared" si="8"/>
        <v>0.2075969999142491</v>
      </c>
      <c r="F266" s="104">
        <f t="shared" si="9"/>
        <v>7.3091499729290739</v>
      </c>
    </row>
    <row r="267" spans="1:6" ht="15" customHeight="1" x14ac:dyDescent="0.3">
      <c r="A267" s="101">
        <v>275</v>
      </c>
      <c r="B267" s="102" t="s">
        <v>666</v>
      </c>
      <c r="C267" s="103" t="s">
        <v>667</v>
      </c>
      <c r="D267" s="101">
        <v>138</v>
      </c>
      <c r="E267" s="104">
        <f t="shared" si="8"/>
        <v>3.0577848210232013E-3</v>
      </c>
      <c r="F267" s="104">
        <f t="shared" si="9"/>
        <v>0.1076595897389489</v>
      </c>
    </row>
    <row r="268" spans="1:6" ht="15" customHeight="1" x14ac:dyDescent="0.3">
      <c r="A268" s="101">
        <v>276</v>
      </c>
      <c r="B268" s="102" t="s">
        <v>668</v>
      </c>
      <c r="C268" s="103" t="s">
        <v>669</v>
      </c>
      <c r="D268" s="101">
        <v>11364</v>
      </c>
      <c r="E268" s="104">
        <f t="shared" si="8"/>
        <v>0.25180193265295409</v>
      </c>
      <c r="F268" s="104">
        <f t="shared" si="9"/>
        <v>8.8655331724160522</v>
      </c>
    </row>
    <row r="269" spans="1:6" ht="15" customHeight="1" x14ac:dyDescent="0.3">
      <c r="A269" s="101">
        <v>277</v>
      </c>
      <c r="B269" s="102" t="s">
        <v>670</v>
      </c>
      <c r="C269" s="103" t="s">
        <v>671</v>
      </c>
      <c r="D269" s="101">
        <v>794</v>
      </c>
      <c r="E269" s="104">
        <f t="shared" si="8"/>
        <v>1.7593341651394361E-2</v>
      </c>
      <c r="F269" s="104">
        <f t="shared" si="9"/>
        <v>0.61943271197627114</v>
      </c>
    </row>
    <row r="270" spans="1:6" ht="15" customHeight="1" x14ac:dyDescent="0.3">
      <c r="A270" s="101">
        <v>278</v>
      </c>
      <c r="B270" s="102" t="s">
        <v>672</v>
      </c>
      <c r="C270" s="103" t="s">
        <v>673</v>
      </c>
      <c r="D270" s="101">
        <v>397</v>
      </c>
      <c r="E270" s="104">
        <f t="shared" si="8"/>
        <v>8.7966708256971803E-3</v>
      </c>
      <c r="F270" s="104">
        <f t="shared" si="9"/>
        <v>0.30971635598813557</v>
      </c>
    </row>
    <row r="271" spans="1:6" ht="15" customHeight="1" x14ac:dyDescent="0.3">
      <c r="A271" s="101">
        <v>279</v>
      </c>
      <c r="B271" s="102" t="s">
        <v>674</v>
      </c>
      <c r="C271" s="103" t="s">
        <v>675</v>
      </c>
      <c r="D271" s="101">
        <v>150</v>
      </c>
      <c r="E271" s="104">
        <f t="shared" si="8"/>
        <v>3.3236791532860882E-3</v>
      </c>
      <c r="F271" s="104">
        <f t="shared" si="9"/>
        <v>0.11702129319450967</v>
      </c>
    </row>
    <row r="272" spans="1:6" ht="15" customHeight="1" x14ac:dyDescent="0.3">
      <c r="A272" s="101">
        <v>280</v>
      </c>
      <c r="B272" s="102" t="s">
        <v>676</v>
      </c>
      <c r="C272" s="103" t="s">
        <v>677</v>
      </c>
      <c r="D272" s="101">
        <v>1027</v>
      </c>
      <c r="E272" s="104">
        <f t="shared" si="8"/>
        <v>2.2756123269498749E-2</v>
      </c>
      <c r="F272" s="104">
        <f t="shared" si="9"/>
        <v>0.8012057874050762</v>
      </c>
    </row>
    <row r="273" spans="1:6" ht="15" customHeight="1" x14ac:dyDescent="0.3">
      <c r="A273" s="101">
        <v>281</v>
      </c>
      <c r="B273" s="102" t="s">
        <v>678</v>
      </c>
      <c r="C273" s="103" t="s">
        <v>679</v>
      </c>
      <c r="D273" s="101">
        <v>98662</v>
      </c>
      <c r="E273" s="104">
        <f t="shared" si="8"/>
        <v>2.1861388841434137</v>
      </c>
      <c r="F273" s="104">
        <f t="shared" si="9"/>
        <v>76.970365527711422</v>
      </c>
    </row>
    <row r="274" spans="1:6" ht="15" customHeight="1" x14ac:dyDescent="0.3">
      <c r="A274" s="101">
        <v>282</v>
      </c>
      <c r="B274" s="102" t="s">
        <v>680</v>
      </c>
      <c r="C274" s="103" t="s">
        <v>681</v>
      </c>
      <c r="D274" s="101">
        <v>3617</v>
      </c>
      <c r="E274" s="104">
        <f t="shared" si="8"/>
        <v>8.0144983316238538E-2</v>
      </c>
      <c r="F274" s="104">
        <f t="shared" si="9"/>
        <v>2.8217734498969431</v>
      </c>
    </row>
    <row r="275" spans="1:6" ht="15" customHeight="1" x14ac:dyDescent="0.3">
      <c r="A275" s="101">
        <v>283</v>
      </c>
      <c r="B275" s="102" t="s">
        <v>682</v>
      </c>
      <c r="C275" s="103" t="s">
        <v>683</v>
      </c>
      <c r="D275" s="101">
        <v>4279</v>
      </c>
      <c r="E275" s="104">
        <f t="shared" ref="E275:E297" si="10">D275/4513071*100</f>
        <v>9.4813487312741154E-2</v>
      </c>
      <c r="F275" s="104">
        <f t="shared" ref="F275:F337" si="11">D275/1281818*1000</f>
        <v>3.3382274238620457</v>
      </c>
    </row>
    <row r="276" spans="1:6" ht="15" customHeight="1" x14ac:dyDescent="0.3">
      <c r="A276" s="101">
        <v>284</v>
      </c>
      <c r="B276" s="102" t="s">
        <v>684</v>
      </c>
      <c r="C276" s="103" t="s">
        <v>685</v>
      </c>
      <c r="D276" s="101">
        <v>227</v>
      </c>
      <c r="E276" s="104">
        <f t="shared" si="10"/>
        <v>5.0298344519729464E-3</v>
      </c>
      <c r="F276" s="104">
        <f t="shared" si="11"/>
        <v>0.17709222370102465</v>
      </c>
    </row>
    <row r="277" spans="1:6" ht="15" customHeight="1" x14ac:dyDescent="0.3">
      <c r="A277" s="101">
        <v>285</v>
      </c>
      <c r="B277" s="102" t="s">
        <v>686</v>
      </c>
      <c r="C277" s="103" t="s">
        <v>687</v>
      </c>
      <c r="D277" s="101">
        <v>638</v>
      </c>
      <c r="E277" s="104">
        <f t="shared" si="10"/>
        <v>1.4136715331976831E-2</v>
      </c>
      <c r="F277" s="104">
        <f t="shared" si="11"/>
        <v>0.49773056705398117</v>
      </c>
    </row>
    <row r="278" spans="1:6" ht="15" customHeight="1" x14ac:dyDescent="0.3">
      <c r="A278" s="101">
        <v>286</v>
      </c>
      <c r="B278" s="102" t="s">
        <v>688</v>
      </c>
      <c r="C278" s="103" t="s">
        <v>689</v>
      </c>
      <c r="D278" s="101">
        <v>348</v>
      </c>
      <c r="E278" s="104">
        <f t="shared" si="10"/>
        <v>7.710935635623725E-3</v>
      </c>
      <c r="F278" s="104">
        <f t="shared" si="11"/>
        <v>0.27148940021126244</v>
      </c>
    </row>
    <row r="279" spans="1:6" ht="15" customHeight="1" x14ac:dyDescent="0.3">
      <c r="A279" s="101">
        <v>287</v>
      </c>
      <c r="B279" s="102" t="s">
        <v>690</v>
      </c>
      <c r="C279" s="103" t="s">
        <v>691</v>
      </c>
      <c r="D279" s="101">
        <v>6386</v>
      </c>
      <c r="E279" s="104">
        <f t="shared" si="10"/>
        <v>0.14150010048589973</v>
      </c>
      <c r="F279" s="104">
        <f t="shared" si="11"/>
        <v>4.9819865222675919</v>
      </c>
    </row>
    <row r="280" spans="1:6" ht="15" customHeight="1" x14ac:dyDescent="0.3">
      <c r="A280" s="101">
        <v>288</v>
      </c>
      <c r="B280" s="102" t="s">
        <v>692</v>
      </c>
      <c r="C280" s="103" t="s">
        <v>693</v>
      </c>
      <c r="D280" s="101">
        <v>566</v>
      </c>
      <c r="E280" s="104">
        <f t="shared" si="10"/>
        <v>1.2541349338399507E-2</v>
      </c>
      <c r="F280" s="104">
        <f t="shared" si="11"/>
        <v>0.44156034632061653</v>
      </c>
    </row>
    <row r="281" spans="1:6" ht="15" customHeight="1" x14ac:dyDescent="0.3">
      <c r="A281" s="101">
        <v>289</v>
      </c>
      <c r="B281" s="102" t="s">
        <v>694</v>
      </c>
      <c r="C281" s="103" t="s">
        <v>695</v>
      </c>
      <c r="D281" s="101">
        <v>577</v>
      </c>
      <c r="E281" s="104">
        <f t="shared" si="10"/>
        <v>1.2785085809640488E-2</v>
      </c>
      <c r="F281" s="104">
        <f t="shared" si="11"/>
        <v>0.45014190782154717</v>
      </c>
    </row>
    <row r="282" spans="1:6" ht="15" customHeight="1" x14ac:dyDescent="0.3">
      <c r="A282" s="46" t="s">
        <v>696</v>
      </c>
      <c r="B282" s="45" t="s">
        <v>810</v>
      </c>
      <c r="C282" s="46" t="s">
        <v>697</v>
      </c>
      <c r="D282" s="47">
        <f>SUM(D283:D291)</f>
        <v>997655</v>
      </c>
      <c r="E282" s="100">
        <f t="shared" si="10"/>
        <v>22.105900837810882</v>
      </c>
      <c r="F282" s="100">
        <f t="shared" si="11"/>
        <v>778.31252174645692</v>
      </c>
    </row>
    <row r="283" spans="1:6" ht="15" customHeight="1" x14ac:dyDescent="0.3">
      <c r="A283" s="101">
        <v>290</v>
      </c>
      <c r="B283" s="102" t="s">
        <v>698</v>
      </c>
      <c r="C283" s="103" t="s">
        <v>699</v>
      </c>
      <c r="D283" s="48">
        <v>656378</v>
      </c>
      <c r="E283" s="104">
        <f t="shared" si="10"/>
        <v>14.543932501837439</v>
      </c>
      <c r="F283" s="104">
        <f t="shared" si="11"/>
        <v>512.06801589617248</v>
      </c>
    </row>
    <row r="284" spans="1:6" ht="15" customHeight="1" x14ac:dyDescent="0.3">
      <c r="A284" s="101">
        <v>291</v>
      </c>
      <c r="B284" s="102" t="s">
        <v>700</v>
      </c>
      <c r="C284" s="103" t="s">
        <v>701</v>
      </c>
      <c r="D284" s="108">
        <v>2217</v>
      </c>
      <c r="E284" s="104">
        <f t="shared" si="10"/>
        <v>4.9123977885568382E-2</v>
      </c>
      <c r="F284" s="104">
        <f t="shared" si="11"/>
        <v>1.7295747134148529</v>
      </c>
    </row>
    <row r="285" spans="1:6" ht="15" customHeight="1" x14ac:dyDescent="0.3">
      <c r="A285" s="101">
        <v>292</v>
      </c>
      <c r="B285" s="102" t="s">
        <v>702</v>
      </c>
      <c r="C285" s="103" t="s">
        <v>703</v>
      </c>
      <c r="D285" s="101">
        <v>173320</v>
      </c>
      <c r="E285" s="104">
        <f t="shared" si="10"/>
        <v>3.8404004723169654</v>
      </c>
      <c r="F285" s="104">
        <f t="shared" si="11"/>
        <v>135.21420357648279</v>
      </c>
    </row>
    <row r="286" spans="1:6" ht="15" customHeight="1" x14ac:dyDescent="0.3">
      <c r="A286" s="101">
        <v>293</v>
      </c>
      <c r="B286" s="102" t="s">
        <v>704</v>
      </c>
      <c r="C286" s="103" t="s">
        <v>705</v>
      </c>
      <c r="D286" s="101">
        <v>62</v>
      </c>
      <c r="E286" s="104">
        <f t="shared" si="10"/>
        <v>1.3737873833582499E-3</v>
      </c>
      <c r="F286" s="104">
        <f t="shared" si="11"/>
        <v>4.8368801187063999E-2</v>
      </c>
    </row>
    <row r="287" spans="1:6" ht="15" customHeight="1" x14ac:dyDescent="0.3">
      <c r="A287" s="101">
        <v>294</v>
      </c>
      <c r="B287" s="102" t="s">
        <v>706</v>
      </c>
      <c r="C287" s="103" t="s">
        <v>707</v>
      </c>
      <c r="D287" s="101">
        <v>596</v>
      </c>
      <c r="E287" s="104">
        <f t="shared" si="10"/>
        <v>1.3206085169056725E-2</v>
      </c>
      <c r="F287" s="104">
        <f t="shared" si="11"/>
        <v>0.46496460495951841</v>
      </c>
    </row>
    <row r="288" spans="1:6" ht="15" customHeight="1" x14ac:dyDescent="0.3">
      <c r="A288" s="101">
        <v>295</v>
      </c>
      <c r="B288" s="102" t="s">
        <v>708</v>
      </c>
      <c r="C288" s="103" t="s">
        <v>709</v>
      </c>
      <c r="D288" s="101">
        <v>12281</v>
      </c>
      <c r="E288" s="104">
        <f t="shared" si="10"/>
        <v>0.27212069121004301</v>
      </c>
      <c r="F288" s="104">
        <f t="shared" si="11"/>
        <v>9.5809233448118221</v>
      </c>
    </row>
    <row r="289" spans="1:6" ht="15" customHeight="1" x14ac:dyDescent="0.3">
      <c r="A289" s="101">
        <v>296</v>
      </c>
      <c r="B289" s="102" t="s">
        <v>710</v>
      </c>
      <c r="C289" s="103" t="s">
        <v>711</v>
      </c>
      <c r="D289" s="101">
        <v>293</v>
      </c>
      <c r="E289" s="104">
        <f t="shared" si="10"/>
        <v>6.4922532794188257E-3</v>
      </c>
      <c r="F289" s="104">
        <f t="shared" si="11"/>
        <v>0.22858159270660888</v>
      </c>
    </row>
    <row r="290" spans="1:6" ht="15" customHeight="1" x14ac:dyDescent="0.3">
      <c r="A290" s="101">
        <v>297</v>
      </c>
      <c r="B290" s="102" t="s">
        <v>712</v>
      </c>
      <c r="C290" s="103" t="s">
        <v>713</v>
      </c>
      <c r="D290" s="101">
        <v>6456</v>
      </c>
      <c r="E290" s="104">
        <f t="shared" si="10"/>
        <v>0.14305115075743324</v>
      </c>
      <c r="F290" s="104">
        <f t="shared" si="11"/>
        <v>5.0365964590916956</v>
      </c>
    </row>
    <row r="291" spans="1:6" ht="15" customHeight="1" x14ac:dyDescent="0.3">
      <c r="A291" s="101">
        <v>298</v>
      </c>
      <c r="B291" s="102" t="s">
        <v>714</v>
      </c>
      <c r="C291" s="103" t="s">
        <v>715</v>
      </c>
      <c r="D291" s="101">
        <v>146052</v>
      </c>
      <c r="E291" s="104">
        <f t="shared" si="10"/>
        <v>3.2361999179715988</v>
      </c>
      <c r="F291" s="104">
        <f t="shared" si="11"/>
        <v>113.94129275763018</v>
      </c>
    </row>
    <row r="292" spans="1:6" ht="15" customHeight="1" x14ac:dyDescent="0.3">
      <c r="A292" s="46" t="s">
        <v>716</v>
      </c>
      <c r="B292" s="45" t="s">
        <v>811</v>
      </c>
      <c r="C292" s="46" t="s">
        <v>717</v>
      </c>
      <c r="D292" s="47">
        <f>SUM(D293:D297)</f>
        <v>728</v>
      </c>
      <c r="E292" s="100">
        <f t="shared" si="10"/>
        <v>1.6130922823948481E-2</v>
      </c>
      <c r="F292" s="100">
        <f t="shared" si="11"/>
        <v>0.56794334297068694</v>
      </c>
    </row>
    <row r="293" spans="1:6" ht="15" customHeight="1" x14ac:dyDescent="0.3">
      <c r="A293" s="48">
        <v>901</v>
      </c>
      <c r="B293" s="57" t="s">
        <v>718</v>
      </c>
      <c r="C293" s="49" t="s">
        <v>719</v>
      </c>
      <c r="D293" s="48">
        <v>171</v>
      </c>
      <c r="E293" s="104">
        <f t="shared" si="10"/>
        <v>3.7889942347461405E-3</v>
      </c>
      <c r="F293" s="104">
        <f t="shared" si="11"/>
        <v>0.13340427424174103</v>
      </c>
    </row>
    <row r="294" spans="1:6" ht="15" customHeight="1" x14ac:dyDescent="0.3">
      <c r="A294" s="101">
        <v>902</v>
      </c>
      <c r="B294" s="59" t="s">
        <v>720</v>
      </c>
      <c r="C294" s="103" t="s">
        <v>721</v>
      </c>
      <c r="D294" s="108">
        <v>507</v>
      </c>
      <c r="E294" s="104">
        <f t="shared" si="10"/>
        <v>1.1234035538106979E-2</v>
      </c>
      <c r="F294" s="104">
        <f t="shared" si="11"/>
        <v>0.39553197099744269</v>
      </c>
    </row>
    <row r="295" spans="1:6" ht="15" customHeight="1" x14ac:dyDescent="0.3">
      <c r="A295" s="101">
        <v>904</v>
      </c>
      <c r="B295" s="61" t="s">
        <v>722</v>
      </c>
      <c r="C295" s="103" t="s">
        <v>723</v>
      </c>
      <c r="D295" s="48">
        <v>10</v>
      </c>
      <c r="E295" s="104">
        <f t="shared" si="10"/>
        <v>2.2157861021907254E-4</v>
      </c>
      <c r="F295" s="104">
        <f t="shared" si="11"/>
        <v>7.8014195463006449E-3</v>
      </c>
    </row>
    <row r="296" spans="1:6" ht="15" customHeight="1" x14ac:dyDescent="0.3">
      <c r="A296" s="101">
        <v>905</v>
      </c>
      <c r="B296" s="61" t="s">
        <v>724</v>
      </c>
      <c r="C296" s="103" t="s">
        <v>725</v>
      </c>
      <c r="D296" s="111">
        <v>1</v>
      </c>
      <c r="E296" s="104">
        <f t="shared" si="10"/>
        <v>2.2157861021907257E-5</v>
      </c>
      <c r="F296" s="104">
        <f t="shared" si="11"/>
        <v>7.8014195463006449E-4</v>
      </c>
    </row>
    <row r="297" spans="1:6" ht="15" customHeight="1" x14ac:dyDescent="0.3">
      <c r="A297" s="101">
        <v>906</v>
      </c>
      <c r="B297" s="61"/>
      <c r="C297" s="103"/>
      <c r="D297" s="111">
        <v>39</v>
      </c>
      <c r="E297" s="104">
        <f t="shared" si="10"/>
        <v>8.6415657985438297E-4</v>
      </c>
      <c r="F297" s="104">
        <f t="shared" si="11"/>
        <v>3.0425536230572515E-2</v>
      </c>
    </row>
    <row r="298" spans="1:6" ht="15" customHeight="1" x14ac:dyDescent="0.3">
      <c r="A298" s="62"/>
      <c r="B298" s="62" t="s">
        <v>816</v>
      </c>
      <c r="C298" s="63"/>
      <c r="D298" s="64">
        <f>D299+D326+D360+D365+D377+D386+D395+D406+D410+D430+D446+D465+D468+D480+D502+D505+D515+D529+D534+D554+D564</f>
        <v>2324294</v>
      </c>
      <c r="E298" s="64">
        <f>E299+E326+E360+E365+E377+E386+E395+E406+E410+E430+E446+E465+E468+E480+E502+E505+E515+E529+E534+E554+E564</f>
        <v>100</v>
      </c>
      <c r="F298" s="112">
        <f>F299+F326+F360+F365+F377+F386+F395+F406+F410+F430+F446+F465+F468+F480+F502+F505+F515+F529+F534+F554+F564</f>
        <v>1813.279264294931</v>
      </c>
    </row>
    <row r="299" spans="1:6" ht="15" customHeight="1" x14ac:dyDescent="0.3">
      <c r="A299" s="44" t="s">
        <v>113</v>
      </c>
      <c r="B299" s="45" t="s">
        <v>793</v>
      </c>
      <c r="C299" s="46" t="s">
        <v>114</v>
      </c>
      <c r="D299" s="47">
        <f>SUM(D300:D325)</f>
        <v>221445</v>
      </c>
      <c r="E299" s="100">
        <f>D299/2324294*100</f>
        <v>9.5274091831756227</v>
      </c>
      <c r="F299" s="100">
        <f t="shared" si="11"/>
        <v>172.75853514305464</v>
      </c>
    </row>
    <row r="300" spans="1:6" ht="15" customHeight="1" x14ac:dyDescent="0.3">
      <c r="A300" s="101">
        <v>3</v>
      </c>
      <c r="B300" s="49" t="s">
        <v>115</v>
      </c>
      <c r="C300" s="49" t="s">
        <v>116</v>
      </c>
      <c r="D300" s="111">
        <v>4</v>
      </c>
      <c r="E300" s="104">
        <f t="shared" ref="E300:E362" si="12">D300/2324294*100</f>
        <v>1.7209526849873555E-4</v>
      </c>
      <c r="F300" s="104">
        <f t="shared" si="11"/>
        <v>3.120567818520258E-3</v>
      </c>
    </row>
    <row r="301" spans="1:6" ht="15" customHeight="1" x14ac:dyDescent="0.3">
      <c r="A301" s="2">
        <v>4</v>
      </c>
      <c r="B301" s="113" t="s">
        <v>117</v>
      </c>
      <c r="C301" s="114" t="s">
        <v>118</v>
      </c>
      <c r="D301" s="111">
        <v>18</v>
      </c>
      <c r="E301" s="104">
        <f t="shared" si="12"/>
        <v>7.7442870824430984E-4</v>
      </c>
      <c r="F301" s="104">
        <f t="shared" si="11"/>
        <v>1.4042555183341162E-2</v>
      </c>
    </row>
    <row r="302" spans="1:6" ht="15" customHeight="1" x14ac:dyDescent="0.3">
      <c r="A302" s="2">
        <v>5</v>
      </c>
      <c r="B302" s="67" t="s">
        <v>119</v>
      </c>
      <c r="C302" s="67" t="s">
        <v>120</v>
      </c>
      <c r="D302" s="115">
        <v>30623</v>
      </c>
      <c r="E302" s="104">
        <f t="shared" si="12"/>
        <v>1.3175183518091946</v>
      </c>
      <c r="F302" s="104">
        <f t="shared" si="11"/>
        <v>23.890287076636465</v>
      </c>
    </row>
    <row r="303" spans="1:6" ht="15" customHeight="1" x14ac:dyDescent="0.3">
      <c r="A303" s="2">
        <v>6</v>
      </c>
      <c r="B303" s="67" t="s">
        <v>121</v>
      </c>
      <c r="C303" s="67" t="s">
        <v>728</v>
      </c>
      <c r="D303" s="115">
        <v>35360</v>
      </c>
      <c r="E303" s="104">
        <f t="shared" si="12"/>
        <v>1.5213221735288223</v>
      </c>
      <c r="F303" s="104">
        <f t="shared" si="11"/>
        <v>27.585819515719081</v>
      </c>
    </row>
    <row r="304" spans="1:6" ht="15" customHeight="1" x14ac:dyDescent="0.3">
      <c r="A304" s="2">
        <v>7</v>
      </c>
      <c r="B304" s="67" t="s">
        <v>123</v>
      </c>
      <c r="C304" s="67" t="s">
        <v>124</v>
      </c>
      <c r="D304" s="115">
        <v>174</v>
      </c>
      <c r="E304" s="104">
        <f t="shared" si="12"/>
        <v>7.4861441796949951E-3</v>
      </c>
      <c r="F304" s="104">
        <f t="shared" si="11"/>
        <v>0.13574470010563122</v>
      </c>
    </row>
    <row r="305" spans="1:6" ht="15" customHeight="1" x14ac:dyDescent="0.3">
      <c r="A305" s="2">
        <v>15</v>
      </c>
      <c r="B305" s="67" t="s">
        <v>131</v>
      </c>
      <c r="C305" s="67" t="s">
        <v>132</v>
      </c>
      <c r="D305" s="115">
        <v>464</v>
      </c>
      <c r="E305" s="104">
        <f t="shared" si="12"/>
        <v>1.9963051145853321E-2</v>
      </c>
      <c r="F305" s="104">
        <f t="shared" si="11"/>
        <v>0.36198586694834989</v>
      </c>
    </row>
    <row r="306" spans="1:6" ht="15" customHeight="1" x14ac:dyDescent="0.3">
      <c r="A306" s="2">
        <v>16</v>
      </c>
      <c r="B306" s="67" t="s">
        <v>133</v>
      </c>
      <c r="C306" s="67" t="s">
        <v>134</v>
      </c>
      <c r="D306" s="115">
        <v>1</v>
      </c>
      <c r="E306" s="104">
        <f t="shared" si="12"/>
        <v>4.3023817124683886E-5</v>
      </c>
      <c r="F306" s="104">
        <f t="shared" si="11"/>
        <v>7.8014195463006449E-4</v>
      </c>
    </row>
    <row r="307" spans="1:6" ht="15" customHeight="1" x14ac:dyDescent="0.3">
      <c r="A307" s="2">
        <v>17</v>
      </c>
      <c r="B307" s="67" t="s">
        <v>135</v>
      </c>
      <c r="C307" s="67" t="s">
        <v>136</v>
      </c>
      <c r="D307" s="115">
        <v>33</v>
      </c>
      <c r="E307" s="104">
        <f t="shared" si="12"/>
        <v>1.4197859651145681E-3</v>
      </c>
      <c r="F307" s="104">
        <f t="shared" si="11"/>
        <v>2.5744684502792128E-2</v>
      </c>
    </row>
    <row r="308" spans="1:6" ht="15" customHeight="1" x14ac:dyDescent="0.3">
      <c r="A308" s="2">
        <v>18</v>
      </c>
      <c r="B308" s="67" t="s">
        <v>137</v>
      </c>
      <c r="C308" s="67" t="s">
        <v>138</v>
      </c>
      <c r="D308" s="115">
        <v>2061</v>
      </c>
      <c r="E308" s="104">
        <f t="shared" si="12"/>
        <v>8.8672087093973478E-2</v>
      </c>
      <c r="F308" s="104">
        <f t="shared" si="11"/>
        <v>1.607872568492563</v>
      </c>
    </row>
    <row r="309" spans="1:6" ht="15" customHeight="1" x14ac:dyDescent="0.3">
      <c r="A309" s="2">
        <v>24</v>
      </c>
      <c r="B309" s="67" t="s">
        <v>149</v>
      </c>
      <c r="C309" s="67" t="s">
        <v>150</v>
      </c>
      <c r="D309" s="115">
        <v>13</v>
      </c>
      <c r="E309" s="104">
        <f t="shared" si="12"/>
        <v>5.5930962262089052E-4</v>
      </c>
      <c r="F309" s="104">
        <f t="shared" si="11"/>
        <v>1.0141845410190838E-2</v>
      </c>
    </row>
    <row r="310" spans="1:6" ht="15" customHeight="1" x14ac:dyDescent="0.3">
      <c r="A310" s="2">
        <v>25</v>
      </c>
      <c r="B310" s="67" t="s">
        <v>151</v>
      </c>
      <c r="C310" s="67" t="s">
        <v>152</v>
      </c>
      <c r="D310" s="115">
        <v>4</v>
      </c>
      <c r="E310" s="104">
        <f t="shared" si="12"/>
        <v>1.7209526849873555E-4</v>
      </c>
      <c r="F310" s="104">
        <f t="shared" si="11"/>
        <v>3.120567818520258E-3</v>
      </c>
    </row>
    <row r="311" spans="1:6" ht="15" customHeight="1" x14ac:dyDescent="0.3">
      <c r="A311" s="2">
        <v>28</v>
      </c>
      <c r="B311" s="50" t="s">
        <v>153</v>
      </c>
      <c r="C311" s="16" t="s">
        <v>154</v>
      </c>
      <c r="D311" s="115">
        <v>80</v>
      </c>
      <c r="E311" s="104">
        <f t="shared" si="12"/>
        <v>3.4419053699747105E-3</v>
      </c>
      <c r="F311" s="104">
        <f t="shared" si="11"/>
        <v>6.2411356370405159E-2</v>
      </c>
    </row>
    <row r="312" spans="1:6" ht="15" customHeight="1" x14ac:dyDescent="0.3">
      <c r="A312" s="2">
        <v>30</v>
      </c>
      <c r="B312" s="67" t="s">
        <v>155</v>
      </c>
      <c r="C312" s="67" t="s">
        <v>156</v>
      </c>
      <c r="D312" s="115">
        <v>10</v>
      </c>
      <c r="E312" s="104">
        <f t="shared" si="12"/>
        <v>4.3023817124683881E-4</v>
      </c>
      <c r="F312" s="104">
        <f t="shared" si="11"/>
        <v>7.8014195463006449E-3</v>
      </c>
    </row>
    <row r="313" spans="1:6" ht="15" customHeight="1" x14ac:dyDescent="0.3">
      <c r="A313" s="2">
        <v>32</v>
      </c>
      <c r="B313" s="67" t="s">
        <v>157</v>
      </c>
      <c r="C313" s="67" t="s">
        <v>158</v>
      </c>
      <c r="D313" s="115">
        <v>4</v>
      </c>
      <c r="E313" s="104">
        <f t="shared" si="12"/>
        <v>1.7209526849873555E-4</v>
      </c>
      <c r="F313" s="104">
        <f t="shared" si="11"/>
        <v>3.120567818520258E-3</v>
      </c>
    </row>
    <row r="314" spans="1:6" ht="15" customHeight="1" x14ac:dyDescent="0.3">
      <c r="A314" s="2">
        <v>33</v>
      </c>
      <c r="B314" s="67" t="s">
        <v>159</v>
      </c>
      <c r="C314" s="67" t="s">
        <v>160</v>
      </c>
      <c r="D314" s="115">
        <v>1129</v>
      </c>
      <c r="E314" s="104">
        <f t="shared" si="12"/>
        <v>4.8573889533768108E-2</v>
      </c>
      <c r="F314" s="104">
        <f t="shared" si="11"/>
        <v>0.88078026677734278</v>
      </c>
    </row>
    <row r="315" spans="1:6" ht="15" customHeight="1" x14ac:dyDescent="0.3">
      <c r="A315" s="2">
        <v>34</v>
      </c>
      <c r="B315" s="67" t="s">
        <v>161</v>
      </c>
      <c r="C315" s="67" t="s">
        <v>162</v>
      </c>
      <c r="D315" s="115">
        <v>27374</v>
      </c>
      <c r="E315" s="104">
        <f t="shared" si="12"/>
        <v>1.1777339699710965</v>
      </c>
      <c r="F315" s="104">
        <f t="shared" si="11"/>
        <v>21.355605866043387</v>
      </c>
    </row>
    <row r="316" spans="1:6" ht="15" customHeight="1" x14ac:dyDescent="0.3">
      <c r="A316" s="2">
        <v>35</v>
      </c>
      <c r="B316" s="67" t="s">
        <v>163</v>
      </c>
      <c r="C316" s="67" t="s">
        <v>164</v>
      </c>
      <c r="D316" s="115">
        <v>53</v>
      </c>
      <c r="E316" s="104">
        <f t="shared" si="12"/>
        <v>2.2802623076082456E-3</v>
      </c>
      <c r="F316" s="104">
        <f t="shared" si="11"/>
        <v>4.1347523595393419E-2</v>
      </c>
    </row>
    <row r="317" spans="1:6" ht="15" customHeight="1" x14ac:dyDescent="0.3">
      <c r="A317" s="2">
        <v>38</v>
      </c>
      <c r="B317" s="67" t="s">
        <v>169</v>
      </c>
      <c r="C317" s="67" t="s">
        <v>170</v>
      </c>
      <c r="D317" s="115">
        <v>23</v>
      </c>
      <c r="E317" s="104">
        <f t="shared" si="12"/>
        <v>9.8954779386772928E-4</v>
      </c>
      <c r="F317" s="104">
        <f t="shared" si="11"/>
        <v>1.7943264956491484E-2</v>
      </c>
    </row>
    <row r="318" spans="1:6" ht="15" customHeight="1" x14ac:dyDescent="0.3">
      <c r="A318" s="2">
        <v>39</v>
      </c>
      <c r="B318" s="67" t="s">
        <v>171</v>
      </c>
      <c r="C318" s="67" t="s">
        <v>172</v>
      </c>
      <c r="D318" s="115">
        <v>3</v>
      </c>
      <c r="E318" s="104">
        <f t="shared" si="12"/>
        <v>1.2907145137405163E-4</v>
      </c>
      <c r="F318" s="104">
        <f t="shared" si="11"/>
        <v>2.3404258638901935E-3</v>
      </c>
    </row>
    <row r="319" spans="1:6" ht="15" customHeight="1" x14ac:dyDescent="0.3">
      <c r="A319" s="2">
        <v>40</v>
      </c>
      <c r="B319" s="67" t="s">
        <v>173</v>
      </c>
      <c r="C319" s="67" t="s">
        <v>174</v>
      </c>
      <c r="D319" s="115">
        <v>67</v>
      </c>
      <c r="E319" s="104">
        <f t="shared" si="12"/>
        <v>2.8825957473538203E-3</v>
      </c>
      <c r="F319" s="104">
        <f t="shared" si="11"/>
        <v>5.2269510960214323E-2</v>
      </c>
    </row>
    <row r="320" spans="1:6" ht="15" customHeight="1" x14ac:dyDescent="0.3">
      <c r="A320" s="2">
        <v>41</v>
      </c>
      <c r="B320" s="67" t="s">
        <v>175</v>
      </c>
      <c r="C320" s="67" t="s">
        <v>176</v>
      </c>
      <c r="D320" s="115">
        <v>114282</v>
      </c>
      <c r="E320" s="104">
        <f t="shared" si="12"/>
        <v>4.9168478686431234</v>
      </c>
      <c r="F320" s="104">
        <f t="shared" si="11"/>
        <v>89.156182859033024</v>
      </c>
    </row>
    <row r="321" spans="1:6" ht="15" customHeight="1" x14ac:dyDescent="0.3">
      <c r="A321" s="2">
        <v>42</v>
      </c>
      <c r="B321" s="67" t="s">
        <v>177</v>
      </c>
      <c r="C321" s="67" t="s">
        <v>178</v>
      </c>
      <c r="D321" s="115">
        <v>4387</v>
      </c>
      <c r="E321" s="104">
        <f t="shared" si="12"/>
        <v>0.1887454857259882</v>
      </c>
      <c r="F321" s="104">
        <f t="shared" si="11"/>
        <v>3.4224827549620929</v>
      </c>
    </row>
    <row r="322" spans="1:6" ht="15" customHeight="1" x14ac:dyDescent="0.3">
      <c r="A322" s="2">
        <v>47</v>
      </c>
      <c r="B322" s="67" t="s">
        <v>185</v>
      </c>
      <c r="C322" s="67" t="s">
        <v>186</v>
      </c>
      <c r="D322" s="115">
        <v>1</v>
      </c>
      <c r="E322" s="104">
        <f t="shared" si="12"/>
        <v>4.3023817124683886E-5</v>
      </c>
      <c r="F322" s="104">
        <f t="shared" si="11"/>
        <v>7.8014195463006449E-4</v>
      </c>
    </row>
    <row r="323" spans="1:6" ht="15" customHeight="1" x14ac:dyDescent="0.3">
      <c r="A323" s="2">
        <v>48</v>
      </c>
      <c r="B323" s="116" t="s">
        <v>187</v>
      </c>
      <c r="C323" s="116" t="s">
        <v>188</v>
      </c>
      <c r="D323" s="115">
        <v>7</v>
      </c>
      <c r="E323" s="104">
        <f t="shared" si="12"/>
        <v>3.0116671987278715E-4</v>
      </c>
      <c r="F323" s="104">
        <f t="shared" si="11"/>
        <v>5.4609936824104519E-3</v>
      </c>
    </row>
    <row r="324" spans="1:6" ht="15" customHeight="1" x14ac:dyDescent="0.3">
      <c r="A324" s="2">
        <v>53</v>
      </c>
      <c r="B324" s="67" t="s">
        <v>193</v>
      </c>
      <c r="C324" s="67" t="s">
        <v>194</v>
      </c>
      <c r="D324" s="115">
        <v>2640</v>
      </c>
      <c r="E324" s="104">
        <f t="shared" si="12"/>
        <v>0.11358287720916545</v>
      </c>
      <c r="F324" s="104">
        <f t="shared" si="11"/>
        <v>2.05957476022337</v>
      </c>
    </row>
    <row r="325" spans="1:6" ht="15" customHeight="1" x14ac:dyDescent="0.3">
      <c r="A325" s="2">
        <v>57</v>
      </c>
      <c r="B325" s="67" t="s">
        <v>199</v>
      </c>
      <c r="C325" s="67" t="s">
        <v>200</v>
      </c>
      <c r="D325" s="115">
        <v>2630</v>
      </c>
      <c r="E325" s="104">
        <f t="shared" si="12"/>
        <v>0.11315263903791861</v>
      </c>
      <c r="F325" s="104">
        <f t="shared" si="11"/>
        <v>2.0517733406770695</v>
      </c>
    </row>
    <row r="326" spans="1:6" ht="15" customHeight="1" x14ac:dyDescent="0.3">
      <c r="A326" s="46" t="s">
        <v>201</v>
      </c>
      <c r="B326" s="45" t="s">
        <v>794</v>
      </c>
      <c r="C326" s="46" t="s">
        <v>202</v>
      </c>
      <c r="D326" s="47">
        <f>SUM(D327:D359)</f>
        <v>5456</v>
      </c>
      <c r="E326" s="100">
        <f t="shared" si="12"/>
        <v>0.23473794623227526</v>
      </c>
      <c r="F326" s="100">
        <f t="shared" si="11"/>
        <v>4.2564545044616322</v>
      </c>
    </row>
    <row r="327" spans="1:6" ht="15" customHeight="1" x14ac:dyDescent="0.3">
      <c r="A327" s="2">
        <v>58</v>
      </c>
      <c r="B327" s="67" t="s">
        <v>203</v>
      </c>
      <c r="C327" s="67" t="s">
        <v>204</v>
      </c>
      <c r="D327" s="117">
        <v>4</v>
      </c>
      <c r="E327" s="104">
        <f t="shared" si="12"/>
        <v>1.7209526849873555E-4</v>
      </c>
      <c r="F327" s="104">
        <f t="shared" si="11"/>
        <v>3.120567818520258E-3</v>
      </c>
    </row>
    <row r="328" spans="1:6" ht="15" customHeight="1" x14ac:dyDescent="0.3">
      <c r="A328" s="2">
        <v>59</v>
      </c>
      <c r="B328" s="50" t="s">
        <v>205</v>
      </c>
      <c r="C328" s="16" t="s">
        <v>206</v>
      </c>
      <c r="D328" s="117">
        <v>3</v>
      </c>
      <c r="E328" s="104">
        <f t="shared" si="12"/>
        <v>1.2907145137405163E-4</v>
      </c>
      <c r="F328" s="104">
        <f t="shared" si="11"/>
        <v>2.3404258638901935E-3</v>
      </c>
    </row>
    <row r="329" spans="1:6" ht="15" customHeight="1" x14ac:dyDescent="0.3">
      <c r="A329" s="2">
        <v>60</v>
      </c>
      <c r="B329" s="50" t="s">
        <v>207</v>
      </c>
      <c r="C329" s="16" t="s">
        <v>208</v>
      </c>
      <c r="D329" s="117">
        <v>3</v>
      </c>
      <c r="E329" s="104">
        <f t="shared" si="12"/>
        <v>1.2907145137405163E-4</v>
      </c>
      <c r="F329" s="104">
        <f t="shared" si="11"/>
        <v>2.3404258638901935E-3</v>
      </c>
    </row>
    <row r="330" spans="1:6" ht="15" customHeight="1" x14ac:dyDescent="0.3">
      <c r="A330" s="2">
        <v>61</v>
      </c>
      <c r="B330" s="67" t="s">
        <v>209</v>
      </c>
      <c r="C330" s="67" t="s">
        <v>210</v>
      </c>
      <c r="D330" s="115">
        <v>3</v>
      </c>
      <c r="E330" s="104">
        <f t="shared" si="12"/>
        <v>1.2907145137405163E-4</v>
      </c>
      <c r="F330" s="104">
        <f t="shared" si="11"/>
        <v>2.3404258638901935E-3</v>
      </c>
    </row>
    <row r="331" spans="1:6" ht="15" customHeight="1" x14ac:dyDescent="0.3">
      <c r="A331" s="2">
        <v>62</v>
      </c>
      <c r="B331" s="50" t="s">
        <v>211</v>
      </c>
      <c r="C331" s="16" t="s">
        <v>212</v>
      </c>
      <c r="D331" s="115">
        <v>1</v>
      </c>
      <c r="E331" s="104">
        <f t="shared" si="12"/>
        <v>4.3023817124683886E-5</v>
      </c>
      <c r="F331" s="104">
        <f t="shared" si="11"/>
        <v>7.8014195463006449E-4</v>
      </c>
    </row>
    <row r="332" spans="1:6" ht="15" customHeight="1" x14ac:dyDescent="0.3">
      <c r="A332" s="2">
        <v>63</v>
      </c>
      <c r="B332" s="67" t="s">
        <v>213</v>
      </c>
      <c r="C332" s="67" t="s">
        <v>214</v>
      </c>
      <c r="D332" s="115">
        <v>8</v>
      </c>
      <c r="E332" s="104">
        <f t="shared" si="12"/>
        <v>3.4419053699747109E-4</v>
      </c>
      <c r="F332" s="104">
        <f t="shared" si="11"/>
        <v>6.2411356370405159E-3</v>
      </c>
    </row>
    <row r="333" spans="1:6" ht="15" customHeight="1" x14ac:dyDescent="0.3">
      <c r="A333" s="2">
        <v>67</v>
      </c>
      <c r="B333" s="67" t="s">
        <v>221</v>
      </c>
      <c r="C333" s="67" t="s">
        <v>222</v>
      </c>
      <c r="D333" s="115">
        <v>1</v>
      </c>
      <c r="E333" s="104">
        <f t="shared" si="12"/>
        <v>4.3023817124683886E-5</v>
      </c>
      <c r="F333" s="104">
        <f t="shared" si="11"/>
        <v>7.8014195463006449E-4</v>
      </c>
    </row>
    <row r="334" spans="1:6" ht="15" customHeight="1" x14ac:dyDescent="0.3">
      <c r="A334" s="2">
        <v>68</v>
      </c>
      <c r="B334" s="67" t="s">
        <v>223</v>
      </c>
      <c r="C334" s="67" t="s">
        <v>224</v>
      </c>
      <c r="D334" s="115">
        <v>4</v>
      </c>
      <c r="E334" s="104">
        <f t="shared" si="12"/>
        <v>1.7209526849873555E-4</v>
      </c>
      <c r="F334" s="104">
        <f t="shared" si="11"/>
        <v>3.120567818520258E-3</v>
      </c>
    </row>
    <row r="335" spans="1:6" ht="15" customHeight="1" x14ac:dyDescent="0.3">
      <c r="A335" s="2">
        <v>69</v>
      </c>
      <c r="B335" s="67" t="s">
        <v>225</v>
      </c>
      <c r="C335" s="67" t="s">
        <v>226</v>
      </c>
      <c r="D335" s="115">
        <v>31</v>
      </c>
      <c r="E335" s="104">
        <f t="shared" si="12"/>
        <v>1.3337383308652004E-3</v>
      </c>
      <c r="F335" s="104">
        <f t="shared" si="11"/>
        <v>2.4184400593532E-2</v>
      </c>
    </row>
    <row r="336" spans="1:6" ht="15" customHeight="1" x14ac:dyDescent="0.3">
      <c r="A336" s="2">
        <v>70</v>
      </c>
      <c r="B336" s="67" t="s">
        <v>227</v>
      </c>
      <c r="C336" s="67" t="s">
        <v>228</v>
      </c>
      <c r="D336" s="115">
        <v>3</v>
      </c>
      <c r="E336" s="104">
        <f t="shared" si="12"/>
        <v>1.2907145137405163E-4</v>
      </c>
      <c r="F336" s="104">
        <f t="shared" si="11"/>
        <v>2.3404258638901935E-3</v>
      </c>
    </row>
    <row r="337" spans="1:6" ht="15" customHeight="1" x14ac:dyDescent="0.3">
      <c r="A337" s="2">
        <v>72</v>
      </c>
      <c r="B337" s="67" t="s">
        <v>231</v>
      </c>
      <c r="C337" s="67" t="s">
        <v>232</v>
      </c>
      <c r="D337" s="115">
        <v>17</v>
      </c>
      <c r="E337" s="104">
        <f t="shared" si="12"/>
        <v>7.3140489111962596E-4</v>
      </c>
      <c r="F337" s="104">
        <f t="shared" si="11"/>
        <v>1.3262413228711096E-2</v>
      </c>
    </row>
    <row r="338" spans="1:6" ht="15" customHeight="1" x14ac:dyDescent="0.3">
      <c r="A338" s="2">
        <v>73</v>
      </c>
      <c r="B338" s="67" t="s">
        <v>233</v>
      </c>
      <c r="C338" s="67" t="s">
        <v>234</v>
      </c>
      <c r="D338" s="115">
        <v>2</v>
      </c>
      <c r="E338" s="104">
        <f t="shared" si="12"/>
        <v>8.6047634249367773E-5</v>
      </c>
      <c r="F338" s="104">
        <f t="shared" ref="F338:F401" si="13">D338/1281818*1000</f>
        <v>1.560283909260129E-3</v>
      </c>
    </row>
    <row r="339" spans="1:6" ht="15" customHeight="1" x14ac:dyDescent="0.3">
      <c r="A339" s="2">
        <v>74</v>
      </c>
      <c r="B339" s="50" t="s">
        <v>235</v>
      </c>
      <c r="C339" s="16" t="s">
        <v>236</v>
      </c>
      <c r="D339" s="115">
        <v>3</v>
      </c>
      <c r="E339" s="104">
        <f t="shared" si="12"/>
        <v>1.2907145137405163E-4</v>
      </c>
      <c r="F339" s="104">
        <f t="shared" si="13"/>
        <v>2.3404258638901935E-3</v>
      </c>
    </row>
    <row r="340" spans="1:6" ht="15" customHeight="1" x14ac:dyDescent="0.3">
      <c r="A340" s="2">
        <v>76</v>
      </c>
      <c r="B340" s="67" t="s">
        <v>239</v>
      </c>
      <c r="C340" s="67" t="s">
        <v>240</v>
      </c>
      <c r="D340" s="115">
        <v>1</v>
      </c>
      <c r="E340" s="104">
        <f t="shared" si="12"/>
        <v>4.3023817124683886E-5</v>
      </c>
      <c r="F340" s="104">
        <f t="shared" si="13"/>
        <v>7.8014195463006449E-4</v>
      </c>
    </row>
    <row r="341" spans="1:6" ht="15" customHeight="1" x14ac:dyDescent="0.3">
      <c r="A341" s="2">
        <v>78</v>
      </c>
      <c r="B341" s="67" t="s">
        <v>243</v>
      </c>
      <c r="C341" s="67" t="s">
        <v>244</v>
      </c>
      <c r="D341" s="115">
        <v>8</v>
      </c>
      <c r="E341" s="104">
        <f t="shared" si="12"/>
        <v>3.4419053699747109E-4</v>
      </c>
      <c r="F341" s="104">
        <f t="shared" si="13"/>
        <v>6.2411356370405159E-3</v>
      </c>
    </row>
    <row r="342" spans="1:6" ht="15" customHeight="1" x14ac:dyDescent="0.3">
      <c r="A342" s="2">
        <v>79</v>
      </c>
      <c r="B342" s="50" t="s">
        <v>245</v>
      </c>
      <c r="C342" s="16" t="s">
        <v>246</v>
      </c>
      <c r="D342" s="115">
        <v>2</v>
      </c>
      <c r="E342" s="104">
        <f t="shared" si="12"/>
        <v>8.6047634249367773E-5</v>
      </c>
      <c r="F342" s="104">
        <f t="shared" si="13"/>
        <v>1.560283909260129E-3</v>
      </c>
    </row>
    <row r="343" spans="1:6" ht="15" customHeight="1" x14ac:dyDescent="0.3">
      <c r="A343" s="2">
        <v>80</v>
      </c>
      <c r="B343" s="67" t="s">
        <v>247</v>
      </c>
      <c r="C343" s="67" t="s">
        <v>248</v>
      </c>
      <c r="D343" s="115">
        <v>16</v>
      </c>
      <c r="E343" s="104">
        <f t="shared" si="12"/>
        <v>6.8838107399494218E-4</v>
      </c>
      <c r="F343" s="104">
        <f t="shared" si="13"/>
        <v>1.2482271274081032E-2</v>
      </c>
    </row>
    <row r="344" spans="1:6" ht="15" customHeight="1" x14ac:dyDescent="0.3">
      <c r="A344" s="2">
        <v>81</v>
      </c>
      <c r="B344" s="67" t="s">
        <v>249</v>
      </c>
      <c r="C344" s="67" t="s">
        <v>250</v>
      </c>
      <c r="D344" s="115">
        <v>9</v>
      </c>
      <c r="E344" s="104">
        <f t="shared" si="12"/>
        <v>3.8721435412215492E-4</v>
      </c>
      <c r="F344" s="104">
        <f t="shared" si="13"/>
        <v>7.0212775916705808E-3</v>
      </c>
    </row>
    <row r="345" spans="1:6" ht="15" customHeight="1" x14ac:dyDescent="0.3">
      <c r="A345" s="2">
        <v>82</v>
      </c>
      <c r="B345" s="67" t="s">
        <v>251</v>
      </c>
      <c r="C345" s="67" t="s">
        <v>252</v>
      </c>
      <c r="D345" s="115">
        <v>90</v>
      </c>
      <c r="E345" s="104">
        <f t="shared" si="12"/>
        <v>3.8721435412215495E-3</v>
      </c>
      <c r="F345" s="104">
        <f t="shared" si="13"/>
        <v>7.02127759167058E-2</v>
      </c>
    </row>
    <row r="346" spans="1:6" ht="15" customHeight="1" x14ac:dyDescent="0.3">
      <c r="A346" s="2">
        <v>83</v>
      </c>
      <c r="B346" s="67" t="s">
        <v>253</v>
      </c>
      <c r="C346" s="67" t="s">
        <v>254</v>
      </c>
      <c r="D346" s="115">
        <v>14</v>
      </c>
      <c r="E346" s="104">
        <f t="shared" si="12"/>
        <v>6.023334397455743E-4</v>
      </c>
      <c r="F346" s="104">
        <f t="shared" si="13"/>
        <v>1.0921987364820904E-2</v>
      </c>
    </row>
    <row r="347" spans="1:6" ht="15" customHeight="1" x14ac:dyDescent="0.3">
      <c r="A347" s="2">
        <v>84</v>
      </c>
      <c r="B347" s="67" t="s">
        <v>255</v>
      </c>
      <c r="C347" s="67" t="s">
        <v>256</v>
      </c>
      <c r="D347" s="115">
        <v>43</v>
      </c>
      <c r="E347" s="104">
        <f t="shared" si="12"/>
        <v>1.8500241363614068E-3</v>
      </c>
      <c r="F347" s="104">
        <f t="shared" si="13"/>
        <v>3.3546104049092772E-2</v>
      </c>
    </row>
    <row r="348" spans="1:6" ht="15" customHeight="1" x14ac:dyDescent="0.3">
      <c r="A348" s="2">
        <v>85</v>
      </c>
      <c r="B348" s="67" t="s">
        <v>257</v>
      </c>
      <c r="C348" s="67" t="s">
        <v>258</v>
      </c>
      <c r="D348" s="115">
        <v>23</v>
      </c>
      <c r="E348" s="104">
        <f t="shared" si="12"/>
        <v>9.8954779386772928E-4</v>
      </c>
      <c r="F348" s="104">
        <f t="shared" si="13"/>
        <v>1.7943264956491484E-2</v>
      </c>
    </row>
    <row r="349" spans="1:6" ht="15" customHeight="1" x14ac:dyDescent="0.3">
      <c r="A349" s="2">
        <v>86</v>
      </c>
      <c r="B349" s="67" t="s">
        <v>259</v>
      </c>
      <c r="C349" s="67" t="s">
        <v>260</v>
      </c>
      <c r="D349" s="115">
        <v>35</v>
      </c>
      <c r="E349" s="104">
        <f t="shared" si="12"/>
        <v>1.5058335993639359E-3</v>
      </c>
      <c r="F349" s="104">
        <f t="shared" si="13"/>
        <v>2.7304968412052259E-2</v>
      </c>
    </row>
    <row r="350" spans="1:6" ht="15" customHeight="1" x14ac:dyDescent="0.3">
      <c r="A350" s="2">
        <v>87</v>
      </c>
      <c r="B350" s="67" t="s">
        <v>261</v>
      </c>
      <c r="C350" s="67" t="s">
        <v>262</v>
      </c>
      <c r="D350" s="115">
        <v>222</v>
      </c>
      <c r="E350" s="104">
        <f t="shared" si="12"/>
        <v>9.5512874016798217E-3</v>
      </c>
      <c r="F350" s="104">
        <f t="shared" si="13"/>
        <v>0.17319151392787432</v>
      </c>
    </row>
    <row r="351" spans="1:6" ht="15" customHeight="1" x14ac:dyDescent="0.3">
      <c r="A351" s="2">
        <v>88</v>
      </c>
      <c r="B351" s="67" t="s">
        <v>263</v>
      </c>
      <c r="C351" s="67" t="s">
        <v>264</v>
      </c>
      <c r="D351" s="115">
        <v>19</v>
      </c>
      <c r="E351" s="104">
        <f t="shared" si="12"/>
        <v>8.1745252536899384E-4</v>
      </c>
      <c r="F351" s="104">
        <f t="shared" si="13"/>
        <v>1.4822697137971224E-2</v>
      </c>
    </row>
    <row r="352" spans="1:6" ht="15" customHeight="1" x14ac:dyDescent="0.3">
      <c r="A352" s="2">
        <v>89</v>
      </c>
      <c r="B352" s="67" t="s">
        <v>265</v>
      </c>
      <c r="C352" s="67" t="s">
        <v>266</v>
      </c>
      <c r="D352" s="115">
        <v>7</v>
      </c>
      <c r="E352" s="104">
        <f t="shared" si="12"/>
        <v>3.0116671987278715E-4</v>
      </c>
      <c r="F352" s="104">
        <f t="shared" si="13"/>
        <v>5.4609936824104519E-3</v>
      </c>
    </row>
    <row r="353" spans="1:6" ht="15" customHeight="1" x14ac:dyDescent="0.3">
      <c r="A353" s="2">
        <v>90</v>
      </c>
      <c r="B353" s="67" t="s">
        <v>267</v>
      </c>
      <c r="C353" s="67" t="s">
        <v>268</v>
      </c>
      <c r="D353" s="115">
        <v>2252</v>
      </c>
      <c r="E353" s="104">
        <f t="shared" si="12"/>
        <v>9.6889636164788101E-2</v>
      </c>
      <c r="F353" s="104">
        <f t="shared" si="13"/>
        <v>1.7568796818269052</v>
      </c>
    </row>
    <row r="354" spans="1:6" ht="15" customHeight="1" x14ac:dyDescent="0.3">
      <c r="A354" s="2">
        <v>91</v>
      </c>
      <c r="B354" s="67" t="s">
        <v>269</v>
      </c>
      <c r="C354" s="67" t="s">
        <v>270</v>
      </c>
      <c r="D354" s="115">
        <v>58</v>
      </c>
      <c r="E354" s="104">
        <f t="shared" si="12"/>
        <v>2.4953813932316652E-3</v>
      </c>
      <c r="F354" s="104">
        <f t="shared" si="13"/>
        <v>4.5248233368543736E-2</v>
      </c>
    </row>
    <row r="355" spans="1:6" ht="15" customHeight="1" x14ac:dyDescent="0.3">
      <c r="A355" s="2">
        <v>92</v>
      </c>
      <c r="B355" s="67" t="s">
        <v>271</v>
      </c>
      <c r="C355" s="67" t="s">
        <v>272</v>
      </c>
      <c r="D355" s="115">
        <v>5</v>
      </c>
      <c r="E355" s="104">
        <f t="shared" si="12"/>
        <v>2.151190856234194E-4</v>
      </c>
      <c r="F355" s="104">
        <f t="shared" si="13"/>
        <v>3.9007097731503224E-3</v>
      </c>
    </row>
    <row r="356" spans="1:6" ht="15" customHeight="1" x14ac:dyDescent="0.3">
      <c r="A356" s="2">
        <v>93</v>
      </c>
      <c r="B356" s="67" t="s">
        <v>273</v>
      </c>
      <c r="C356" s="67" t="s">
        <v>274</v>
      </c>
      <c r="D356" s="115">
        <v>19</v>
      </c>
      <c r="E356" s="104">
        <f t="shared" si="12"/>
        <v>8.1745252536899384E-4</v>
      </c>
      <c r="F356" s="104">
        <f t="shared" si="13"/>
        <v>1.4822697137971224E-2</v>
      </c>
    </row>
    <row r="357" spans="1:6" ht="15" customHeight="1" x14ac:dyDescent="0.3">
      <c r="A357" s="2">
        <v>94</v>
      </c>
      <c r="B357" s="67" t="s">
        <v>275</v>
      </c>
      <c r="C357" s="67" t="s">
        <v>276</v>
      </c>
      <c r="D357" s="115">
        <v>2</v>
      </c>
      <c r="E357" s="104">
        <f t="shared" si="12"/>
        <v>8.6047634249367773E-5</v>
      </c>
      <c r="F357" s="104">
        <f t="shared" si="13"/>
        <v>1.560283909260129E-3</v>
      </c>
    </row>
    <row r="358" spans="1:6" ht="15" customHeight="1" x14ac:dyDescent="0.3">
      <c r="A358" s="2">
        <v>95</v>
      </c>
      <c r="B358" s="67" t="s">
        <v>277</v>
      </c>
      <c r="C358" s="67" t="s">
        <v>278</v>
      </c>
      <c r="D358" s="115">
        <v>26</v>
      </c>
      <c r="E358" s="104">
        <f t="shared" si="12"/>
        <v>1.118619245241781E-3</v>
      </c>
      <c r="F358" s="104">
        <f t="shared" si="13"/>
        <v>2.0283690820381676E-2</v>
      </c>
    </row>
    <row r="359" spans="1:6" ht="15" customHeight="1" x14ac:dyDescent="0.3">
      <c r="A359" s="2">
        <v>96</v>
      </c>
      <c r="B359" s="67" t="s">
        <v>279</v>
      </c>
      <c r="C359" s="67" t="s">
        <v>280</v>
      </c>
      <c r="D359" s="115">
        <v>2522</v>
      </c>
      <c r="E359" s="104">
        <f t="shared" si="12"/>
        <v>0.10850606678845275</v>
      </c>
      <c r="F359" s="104">
        <f t="shared" si="13"/>
        <v>1.9675180095770224</v>
      </c>
    </row>
    <row r="360" spans="1:6" ht="15" customHeight="1" x14ac:dyDescent="0.3">
      <c r="A360" s="46" t="s">
        <v>281</v>
      </c>
      <c r="B360" s="52" t="s">
        <v>795</v>
      </c>
      <c r="C360" s="46" t="s">
        <v>282</v>
      </c>
      <c r="D360" s="47">
        <f>SUM(D361:D364)</f>
        <v>10888</v>
      </c>
      <c r="E360" s="100">
        <f t="shared" si="12"/>
        <v>0.46844332085355811</v>
      </c>
      <c r="F360" s="100">
        <f t="shared" si="13"/>
        <v>8.4941856020121431</v>
      </c>
    </row>
    <row r="361" spans="1:6" ht="15" customHeight="1" x14ac:dyDescent="0.3">
      <c r="A361" s="38">
        <v>97</v>
      </c>
      <c r="B361" s="50" t="s">
        <v>283</v>
      </c>
      <c r="C361" s="16" t="s">
        <v>284</v>
      </c>
      <c r="D361" s="111">
        <v>8330</v>
      </c>
      <c r="E361" s="104">
        <f t="shared" si="12"/>
        <v>0.35838839664861677</v>
      </c>
      <c r="F361" s="104">
        <f t="shared" si="13"/>
        <v>6.4985824820684375</v>
      </c>
    </row>
    <row r="362" spans="1:6" ht="15" customHeight="1" x14ac:dyDescent="0.3">
      <c r="A362" s="38">
        <v>98</v>
      </c>
      <c r="B362" s="50" t="s">
        <v>285</v>
      </c>
      <c r="C362" s="16" t="s">
        <v>286</v>
      </c>
      <c r="D362" s="115">
        <v>555</v>
      </c>
      <c r="E362" s="104">
        <f t="shared" si="12"/>
        <v>2.3878218504199557E-2</v>
      </c>
      <c r="F362" s="104">
        <f t="shared" si="13"/>
        <v>0.43297878481968577</v>
      </c>
    </row>
    <row r="363" spans="1:6" ht="15" customHeight="1" x14ac:dyDescent="0.3">
      <c r="A363" s="38">
        <v>99</v>
      </c>
      <c r="B363" s="50" t="s">
        <v>287</v>
      </c>
      <c r="C363" s="16" t="s">
        <v>288</v>
      </c>
      <c r="D363" s="115">
        <v>1703</v>
      </c>
      <c r="E363" s="104">
        <f t="shared" ref="E363:E426" si="14">D363/2324294*100</f>
        <v>7.3269560563336653E-2</v>
      </c>
      <c r="F363" s="104">
        <f t="shared" si="13"/>
        <v>1.328581748735</v>
      </c>
    </row>
    <row r="364" spans="1:6" ht="15" customHeight="1" x14ac:dyDescent="0.3">
      <c r="A364" s="38">
        <v>100</v>
      </c>
      <c r="B364" s="50" t="s">
        <v>289</v>
      </c>
      <c r="C364" s="16" t="s">
        <v>290</v>
      </c>
      <c r="D364" s="115">
        <v>300</v>
      </c>
      <c r="E364" s="104">
        <f t="shared" si="14"/>
        <v>1.2907145137405165E-2</v>
      </c>
      <c r="F364" s="104">
        <f t="shared" si="13"/>
        <v>0.23404258638901934</v>
      </c>
    </row>
    <row r="365" spans="1:6" ht="15" customHeight="1" x14ac:dyDescent="0.3">
      <c r="A365" s="46" t="s">
        <v>291</v>
      </c>
      <c r="B365" s="45" t="s">
        <v>796</v>
      </c>
      <c r="C365" s="46" t="s">
        <v>292</v>
      </c>
      <c r="D365" s="47">
        <f>SUM(D366:D376)</f>
        <v>18252</v>
      </c>
      <c r="E365" s="100">
        <f t="shared" si="14"/>
        <v>0.78527071015973027</v>
      </c>
      <c r="F365" s="100">
        <f t="shared" si="13"/>
        <v>14.239150955907936</v>
      </c>
    </row>
    <row r="366" spans="1:6" ht="15" customHeight="1" x14ac:dyDescent="0.3">
      <c r="A366" s="38">
        <v>101</v>
      </c>
      <c r="B366" s="50" t="s">
        <v>293</v>
      </c>
      <c r="C366" s="16" t="s">
        <v>294</v>
      </c>
      <c r="D366" s="111">
        <v>31</v>
      </c>
      <c r="E366" s="104">
        <f t="shared" si="14"/>
        <v>1.3337383308652004E-3</v>
      </c>
      <c r="F366" s="104">
        <f t="shared" si="13"/>
        <v>2.4184400593532E-2</v>
      </c>
    </row>
    <row r="367" spans="1:6" ht="15" customHeight="1" x14ac:dyDescent="0.3">
      <c r="A367" s="38">
        <v>102</v>
      </c>
      <c r="B367" s="50" t="s">
        <v>295</v>
      </c>
      <c r="C367" s="16" t="s">
        <v>296</v>
      </c>
      <c r="D367" s="115">
        <v>73</v>
      </c>
      <c r="E367" s="104">
        <f t="shared" si="14"/>
        <v>3.1407386501019229E-3</v>
      </c>
      <c r="F367" s="104">
        <f t="shared" si="13"/>
        <v>5.6950362687994707E-2</v>
      </c>
    </row>
    <row r="368" spans="1:6" ht="15" customHeight="1" x14ac:dyDescent="0.3">
      <c r="A368" s="38">
        <v>103</v>
      </c>
      <c r="B368" s="50" t="s">
        <v>297</v>
      </c>
      <c r="C368" s="16" t="s">
        <v>298</v>
      </c>
      <c r="D368" s="115">
        <v>1274</v>
      </c>
      <c r="E368" s="104">
        <f t="shared" si="14"/>
        <v>5.4812343016847266E-2</v>
      </c>
      <c r="F368" s="104">
        <f t="shared" si="13"/>
        <v>0.99390085019870211</v>
      </c>
    </row>
    <row r="369" spans="1:7" ht="15" customHeight="1" x14ac:dyDescent="0.3">
      <c r="A369" s="38">
        <v>104</v>
      </c>
      <c r="B369" s="50" t="s">
        <v>299</v>
      </c>
      <c r="C369" s="16" t="s">
        <v>300</v>
      </c>
      <c r="D369" s="115">
        <v>1627</v>
      </c>
      <c r="E369" s="104">
        <f t="shared" si="14"/>
        <v>6.9999750461860674E-2</v>
      </c>
      <c r="F369" s="104">
        <f t="shared" si="13"/>
        <v>1.2692909601831148</v>
      </c>
    </row>
    <row r="370" spans="1:7" ht="15" customHeight="1" x14ac:dyDescent="0.3">
      <c r="A370" s="38">
        <v>105</v>
      </c>
      <c r="B370" s="50" t="s">
        <v>301</v>
      </c>
      <c r="C370" s="16" t="s">
        <v>302</v>
      </c>
      <c r="D370" s="115">
        <v>1341</v>
      </c>
      <c r="E370" s="104">
        <f t="shared" si="14"/>
        <v>5.7694938764201086E-2</v>
      </c>
      <c r="F370" s="104">
        <f t="shared" si="13"/>
        <v>1.0461703611589166</v>
      </c>
    </row>
    <row r="371" spans="1:7" ht="15" customHeight="1" x14ac:dyDescent="0.3">
      <c r="A371" s="38">
        <v>106</v>
      </c>
      <c r="B371" s="50" t="s">
        <v>303</v>
      </c>
      <c r="C371" s="16" t="s">
        <v>304</v>
      </c>
      <c r="D371" s="115">
        <v>1</v>
      </c>
      <c r="E371" s="104">
        <f t="shared" si="14"/>
        <v>4.3023817124683886E-5</v>
      </c>
      <c r="F371" s="104">
        <f t="shared" si="13"/>
        <v>7.8014195463006449E-4</v>
      </c>
    </row>
    <row r="372" spans="1:7" ht="15" customHeight="1" x14ac:dyDescent="0.3">
      <c r="A372" s="38">
        <v>107</v>
      </c>
      <c r="B372" s="50" t="s">
        <v>305</v>
      </c>
      <c r="C372" s="16" t="s">
        <v>306</v>
      </c>
      <c r="D372" s="115">
        <v>314</v>
      </c>
      <c r="E372" s="104">
        <f t="shared" si="14"/>
        <v>1.3509478577150739E-2</v>
      </c>
      <c r="F372" s="104">
        <f t="shared" si="13"/>
        <v>0.24496457375384026</v>
      </c>
    </row>
    <row r="373" spans="1:7" ht="15" customHeight="1" x14ac:dyDescent="0.3">
      <c r="A373" s="38">
        <v>108</v>
      </c>
      <c r="B373" s="50" t="s">
        <v>307</v>
      </c>
      <c r="C373" s="16" t="s">
        <v>308</v>
      </c>
      <c r="D373" s="115">
        <v>4</v>
      </c>
      <c r="E373" s="104">
        <f t="shared" si="14"/>
        <v>1.7209526849873555E-4</v>
      </c>
      <c r="F373" s="104">
        <f t="shared" si="13"/>
        <v>3.120567818520258E-3</v>
      </c>
    </row>
    <row r="374" spans="1:7" ht="15" customHeight="1" x14ac:dyDescent="0.3">
      <c r="A374" s="38">
        <v>109</v>
      </c>
      <c r="B374" s="50" t="s">
        <v>309</v>
      </c>
      <c r="C374" s="16" t="s">
        <v>310</v>
      </c>
      <c r="D374" s="115">
        <v>6616</v>
      </c>
      <c r="E374" s="104">
        <f t="shared" si="14"/>
        <v>0.28464557409690855</v>
      </c>
      <c r="F374" s="104">
        <f t="shared" si="13"/>
        <v>5.1614191718325069</v>
      </c>
    </row>
    <row r="375" spans="1:7" ht="15" customHeight="1" x14ac:dyDescent="0.3">
      <c r="A375" s="38">
        <v>110</v>
      </c>
      <c r="B375" s="50" t="s">
        <v>311</v>
      </c>
      <c r="C375" s="16" t="s">
        <v>312</v>
      </c>
      <c r="D375" s="115">
        <v>1057</v>
      </c>
      <c r="E375" s="104">
        <f t="shared" si="14"/>
        <v>4.5476174700790864E-2</v>
      </c>
      <c r="F375" s="104">
        <f t="shared" si="13"/>
        <v>0.82461004604397814</v>
      </c>
    </row>
    <row r="376" spans="1:7" ht="15" customHeight="1" x14ac:dyDescent="0.3">
      <c r="A376" s="38">
        <v>111</v>
      </c>
      <c r="B376" s="50" t="s">
        <v>313</v>
      </c>
      <c r="C376" s="16" t="s">
        <v>314</v>
      </c>
      <c r="D376" s="115">
        <v>5914</v>
      </c>
      <c r="E376" s="104">
        <f t="shared" si="14"/>
        <v>0.25444285447538045</v>
      </c>
      <c r="F376" s="104">
        <f t="shared" si="13"/>
        <v>4.6137595196822012</v>
      </c>
    </row>
    <row r="377" spans="1:7" ht="15" customHeight="1" x14ac:dyDescent="0.3">
      <c r="A377" s="46" t="s">
        <v>315</v>
      </c>
      <c r="B377" s="45" t="s">
        <v>797</v>
      </c>
      <c r="C377" s="46" t="s">
        <v>316</v>
      </c>
      <c r="D377" s="47">
        <f>SUM(D378:D385)</f>
        <v>15522</v>
      </c>
      <c r="E377" s="100">
        <f t="shared" si="14"/>
        <v>0.66781568940934322</v>
      </c>
      <c r="F377" s="100">
        <f t="shared" si="13"/>
        <v>12.109363419767861</v>
      </c>
    </row>
    <row r="378" spans="1:7" ht="15" customHeight="1" x14ac:dyDescent="0.3">
      <c r="A378" s="38">
        <v>112</v>
      </c>
      <c r="B378" s="50" t="s">
        <v>317</v>
      </c>
      <c r="C378" s="16" t="s">
        <v>318</v>
      </c>
      <c r="D378" s="117">
        <v>4</v>
      </c>
      <c r="E378" s="104">
        <f t="shared" si="14"/>
        <v>1.7209526849873555E-4</v>
      </c>
      <c r="F378" s="104">
        <f t="shared" si="13"/>
        <v>3.120567818520258E-3</v>
      </c>
    </row>
    <row r="379" spans="1:7" ht="15" customHeight="1" x14ac:dyDescent="0.3">
      <c r="A379" s="38">
        <v>113</v>
      </c>
      <c r="B379" s="50" t="s">
        <v>319</v>
      </c>
      <c r="C379" s="16" t="s">
        <v>320</v>
      </c>
      <c r="D379" s="115">
        <v>15</v>
      </c>
      <c r="E379" s="104">
        <f t="shared" si="14"/>
        <v>6.4535725687025829E-4</v>
      </c>
      <c r="F379" s="104">
        <f t="shared" si="13"/>
        <v>1.1702129319450966E-2</v>
      </c>
    </row>
    <row r="380" spans="1:7" ht="15" customHeight="1" x14ac:dyDescent="0.3">
      <c r="A380" s="38">
        <v>114</v>
      </c>
      <c r="B380" s="50" t="s">
        <v>321</v>
      </c>
      <c r="C380" s="16" t="s">
        <v>322</v>
      </c>
      <c r="D380" s="115">
        <v>164</v>
      </c>
      <c r="E380" s="104">
        <f t="shared" si="14"/>
        <v>7.0559060084481569E-3</v>
      </c>
      <c r="F380" s="104">
        <f t="shared" si="13"/>
        <v>0.12794328055933057</v>
      </c>
      <c r="G380" s="118"/>
    </row>
    <row r="381" spans="1:7" ht="15" customHeight="1" x14ac:dyDescent="0.3">
      <c r="A381" s="38">
        <v>115</v>
      </c>
      <c r="B381" s="50" t="s">
        <v>323</v>
      </c>
      <c r="C381" s="16" t="s">
        <v>324</v>
      </c>
      <c r="D381" s="115">
        <v>350</v>
      </c>
      <c r="E381" s="104">
        <f t="shared" si="14"/>
        <v>1.5058335993639361E-2</v>
      </c>
      <c r="F381" s="104">
        <f t="shared" si="13"/>
        <v>0.27304968412052261</v>
      </c>
      <c r="G381" s="118"/>
    </row>
    <row r="382" spans="1:7" ht="15" customHeight="1" x14ac:dyDescent="0.3">
      <c r="A382" s="38">
        <v>116</v>
      </c>
      <c r="B382" s="50" t="s">
        <v>325</v>
      </c>
      <c r="C382" s="16" t="s">
        <v>326</v>
      </c>
      <c r="D382" s="115">
        <v>488</v>
      </c>
      <c r="E382" s="104">
        <f t="shared" si="14"/>
        <v>2.0995622756845734E-2</v>
      </c>
      <c r="F382" s="104">
        <f t="shared" si="13"/>
        <v>0.38070927385947145</v>
      </c>
      <c r="G382" s="118"/>
    </row>
    <row r="383" spans="1:7" ht="15" customHeight="1" x14ac:dyDescent="0.3">
      <c r="A383" s="38">
        <v>117</v>
      </c>
      <c r="B383" s="50" t="s">
        <v>327</v>
      </c>
      <c r="C383" s="16" t="s">
        <v>328</v>
      </c>
      <c r="D383" s="115">
        <v>1593</v>
      </c>
      <c r="E383" s="104">
        <f t="shared" si="14"/>
        <v>6.8536940679621419E-2</v>
      </c>
      <c r="F383" s="104">
        <f t="shared" si="13"/>
        <v>1.2427661337256928</v>
      </c>
      <c r="G383" s="118"/>
    </row>
    <row r="384" spans="1:7" ht="15" customHeight="1" x14ac:dyDescent="0.3">
      <c r="A384" s="38">
        <v>118</v>
      </c>
      <c r="B384" s="50" t="s">
        <v>329</v>
      </c>
      <c r="C384" s="16" t="s">
        <v>330</v>
      </c>
      <c r="D384" s="115">
        <v>924</v>
      </c>
      <c r="E384" s="104">
        <f t="shared" si="14"/>
        <v>3.9754007023207909E-2</v>
      </c>
      <c r="F384" s="104">
        <f t="shared" si="13"/>
        <v>0.72085116607817967</v>
      </c>
      <c r="G384" s="118"/>
    </row>
    <row r="385" spans="1:7" ht="15" customHeight="1" x14ac:dyDescent="0.3">
      <c r="A385" s="38">
        <v>119</v>
      </c>
      <c r="B385" s="50" t="s">
        <v>331</v>
      </c>
      <c r="C385" s="16" t="s">
        <v>332</v>
      </c>
      <c r="D385" s="115">
        <v>11984</v>
      </c>
      <c r="E385" s="104">
        <f t="shared" si="14"/>
        <v>0.51559742442221168</v>
      </c>
      <c r="F385" s="104">
        <f t="shared" si="13"/>
        <v>9.3492211842866926</v>
      </c>
      <c r="G385" s="118"/>
    </row>
    <row r="386" spans="1:7" ht="15" customHeight="1" x14ac:dyDescent="0.3">
      <c r="A386" s="46" t="s">
        <v>333</v>
      </c>
      <c r="B386" s="45" t="s">
        <v>798</v>
      </c>
      <c r="C386" s="46" t="s">
        <v>334</v>
      </c>
      <c r="D386" s="47">
        <f>SUM(D387:D394)</f>
        <v>9927</v>
      </c>
      <c r="E386" s="100">
        <f t="shared" si="14"/>
        <v>0.42709743259673688</v>
      </c>
      <c r="F386" s="100">
        <f t="shared" si="13"/>
        <v>7.74446918361265</v>
      </c>
      <c r="G386" s="118"/>
    </row>
    <row r="387" spans="1:7" ht="15" customHeight="1" x14ac:dyDescent="0.3">
      <c r="A387" s="38">
        <v>120</v>
      </c>
      <c r="B387" s="50" t="s">
        <v>335</v>
      </c>
      <c r="C387" s="16" t="s">
        <v>336</v>
      </c>
      <c r="D387" s="111">
        <v>107</v>
      </c>
      <c r="E387" s="104">
        <f t="shared" si="14"/>
        <v>4.6035484323411757E-3</v>
      </c>
      <c r="F387" s="104">
        <f t="shared" si="13"/>
        <v>8.3475189145416892E-2</v>
      </c>
      <c r="G387" s="118"/>
    </row>
    <row r="388" spans="1:7" ht="15" customHeight="1" x14ac:dyDescent="0.3">
      <c r="A388" s="38">
        <v>123</v>
      </c>
      <c r="B388" s="50" t="s">
        <v>341</v>
      </c>
      <c r="C388" s="16" t="s">
        <v>342</v>
      </c>
      <c r="D388" s="115">
        <v>9</v>
      </c>
      <c r="E388" s="104">
        <f t="shared" si="14"/>
        <v>3.8721435412215492E-4</v>
      </c>
      <c r="F388" s="104">
        <f t="shared" si="13"/>
        <v>7.0212775916705808E-3</v>
      </c>
      <c r="G388" s="118"/>
    </row>
    <row r="389" spans="1:7" ht="15" customHeight="1" x14ac:dyDescent="0.3">
      <c r="A389" s="38">
        <v>124</v>
      </c>
      <c r="B389" s="50" t="s">
        <v>343</v>
      </c>
      <c r="C389" s="16" t="s">
        <v>344</v>
      </c>
      <c r="D389" s="115">
        <v>4033</v>
      </c>
      <c r="E389" s="104">
        <f t="shared" si="14"/>
        <v>0.1735150544638501</v>
      </c>
      <c r="F389" s="104">
        <f t="shared" si="13"/>
        <v>3.1463125030230499</v>
      </c>
      <c r="G389" s="118"/>
    </row>
    <row r="390" spans="1:7" ht="15" customHeight="1" x14ac:dyDescent="0.3">
      <c r="A390" s="38">
        <v>125</v>
      </c>
      <c r="B390" s="50" t="s">
        <v>345</v>
      </c>
      <c r="C390" s="16" t="s">
        <v>346</v>
      </c>
      <c r="D390" s="115">
        <v>2721</v>
      </c>
      <c r="E390" s="104">
        <f t="shared" si="14"/>
        <v>0.11706780639626484</v>
      </c>
      <c r="F390" s="104">
        <f t="shared" si="13"/>
        <v>2.1227662585484057</v>
      </c>
      <c r="G390" s="118"/>
    </row>
    <row r="391" spans="1:7" ht="15" customHeight="1" x14ac:dyDescent="0.3">
      <c r="A391" s="38">
        <v>126</v>
      </c>
      <c r="B391" s="50" t="s">
        <v>347</v>
      </c>
      <c r="C391" s="16" t="s">
        <v>348</v>
      </c>
      <c r="D391" s="115">
        <v>13</v>
      </c>
      <c r="E391" s="104">
        <f t="shared" si="14"/>
        <v>5.5930962262089052E-4</v>
      </c>
      <c r="F391" s="104">
        <f t="shared" si="13"/>
        <v>1.0141845410190838E-2</v>
      </c>
      <c r="G391" s="118"/>
    </row>
    <row r="392" spans="1:7" ht="15" customHeight="1" x14ac:dyDescent="0.3">
      <c r="A392" s="38">
        <v>127</v>
      </c>
      <c r="B392" s="50" t="s">
        <v>349</v>
      </c>
      <c r="C392" s="16" t="s">
        <v>350</v>
      </c>
      <c r="D392" s="115">
        <v>359</v>
      </c>
      <c r="E392" s="104">
        <f t="shared" si="14"/>
        <v>1.5445550347761513E-2</v>
      </c>
      <c r="F392" s="104">
        <f t="shared" si="13"/>
        <v>0.28007096171219314</v>
      </c>
      <c r="G392" s="118"/>
    </row>
    <row r="393" spans="1:7" ht="15" customHeight="1" x14ac:dyDescent="0.3">
      <c r="A393" s="38">
        <v>128</v>
      </c>
      <c r="B393" s="50" t="s">
        <v>351</v>
      </c>
      <c r="C393" s="16" t="s">
        <v>352</v>
      </c>
      <c r="D393" s="115">
        <v>935</v>
      </c>
      <c r="E393" s="104">
        <f t="shared" si="14"/>
        <v>4.0227269011579428E-2</v>
      </c>
      <c r="F393" s="104">
        <f t="shared" si="13"/>
        <v>0.72943272757911026</v>
      </c>
      <c r="G393" s="118"/>
    </row>
    <row r="394" spans="1:7" ht="15" customHeight="1" x14ac:dyDescent="0.3">
      <c r="A394" s="38">
        <v>129</v>
      </c>
      <c r="B394" s="50" t="s">
        <v>353</v>
      </c>
      <c r="C394" s="53" t="s">
        <v>354</v>
      </c>
      <c r="D394" s="115">
        <v>1750</v>
      </c>
      <c r="E394" s="104">
        <f t="shared" si="14"/>
        <v>7.5291679968196801E-2</v>
      </c>
      <c r="F394" s="104">
        <f t="shared" si="13"/>
        <v>1.3652484206026128</v>
      </c>
      <c r="G394" s="118"/>
    </row>
    <row r="395" spans="1:7" ht="15" customHeight="1" x14ac:dyDescent="0.3">
      <c r="A395" s="46" t="s">
        <v>355</v>
      </c>
      <c r="B395" s="45" t="s">
        <v>799</v>
      </c>
      <c r="C395" s="46" t="s">
        <v>356</v>
      </c>
      <c r="D395" s="47">
        <f>SUM(D396:D405)</f>
        <v>46283</v>
      </c>
      <c r="E395" s="100">
        <f t="shared" si="14"/>
        <v>1.9912713279817442</v>
      </c>
      <c r="F395" s="100">
        <f t="shared" si="13"/>
        <v>36.107310086143279</v>
      </c>
      <c r="G395" s="118"/>
    </row>
    <row r="396" spans="1:7" ht="15" customHeight="1" x14ac:dyDescent="0.3">
      <c r="A396" s="38">
        <v>130</v>
      </c>
      <c r="B396" s="50" t="s">
        <v>357</v>
      </c>
      <c r="C396" s="16" t="s">
        <v>358</v>
      </c>
      <c r="D396" s="111">
        <v>3178</v>
      </c>
      <c r="E396" s="104">
        <f t="shared" si="14"/>
        <v>0.1367296908222454</v>
      </c>
      <c r="F396" s="104">
        <f t="shared" si="13"/>
        <v>2.4792911318143447</v>
      </c>
      <c r="G396" s="118"/>
    </row>
    <row r="397" spans="1:7" ht="15" customHeight="1" x14ac:dyDescent="0.3">
      <c r="A397" s="38">
        <v>131</v>
      </c>
      <c r="B397" s="50" t="s">
        <v>359</v>
      </c>
      <c r="C397" s="16" t="s">
        <v>360</v>
      </c>
      <c r="D397" s="115">
        <v>29171</v>
      </c>
      <c r="E397" s="104">
        <f t="shared" si="14"/>
        <v>1.2550477693441535</v>
      </c>
      <c r="F397" s="104">
        <f t="shared" si="13"/>
        <v>22.757520958513613</v>
      </c>
      <c r="G397" s="118"/>
    </row>
    <row r="398" spans="1:7" ht="15" customHeight="1" x14ac:dyDescent="0.3">
      <c r="A398" s="38">
        <v>132</v>
      </c>
      <c r="B398" s="50" t="s">
        <v>361</v>
      </c>
      <c r="C398" s="16" t="s">
        <v>362</v>
      </c>
      <c r="D398" s="115">
        <v>184</v>
      </c>
      <c r="E398" s="104">
        <f t="shared" si="14"/>
        <v>7.9163823509418342E-3</v>
      </c>
      <c r="F398" s="104">
        <f t="shared" si="13"/>
        <v>0.14354611965193187</v>
      </c>
      <c r="G398" s="118"/>
    </row>
    <row r="399" spans="1:7" ht="15" customHeight="1" x14ac:dyDescent="0.3">
      <c r="A399" s="38">
        <v>133</v>
      </c>
      <c r="B399" s="50" t="s">
        <v>363</v>
      </c>
      <c r="C399" s="16" t="s">
        <v>364</v>
      </c>
      <c r="D399" s="115">
        <v>81</v>
      </c>
      <c r="E399" s="104">
        <f t="shared" si="14"/>
        <v>3.4849291870993945E-3</v>
      </c>
      <c r="F399" s="104">
        <f t="shared" si="13"/>
        <v>6.319149832503522E-2</v>
      </c>
      <c r="G399" s="118"/>
    </row>
    <row r="400" spans="1:7" ht="15" customHeight="1" x14ac:dyDescent="0.3">
      <c r="A400" s="38">
        <v>134</v>
      </c>
      <c r="B400" s="50" t="s">
        <v>365</v>
      </c>
      <c r="C400" s="16" t="s">
        <v>366</v>
      </c>
      <c r="D400" s="115">
        <v>25</v>
      </c>
      <c r="E400" s="104">
        <f t="shared" si="14"/>
        <v>1.075595428117097E-3</v>
      </c>
      <c r="F400" s="104">
        <f t="shared" si="13"/>
        <v>1.9503548865751612E-2</v>
      </c>
      <c r="G400" s="118"/>
    </row>
    <row r="401" spans="1:7" ht="15" customHeight="1" x14ac:dyDescent="0.3">
      <c r="A401" s="38">
        <v>135</v>
      </c>
      <c r="B401" s="50" t="s">
        <v>367</v>
      </c>
      <c r="C401" s="16" t="s">
        <v>368</v>
      </c>
      <c r="D401" s="115">
        <v>127</v>
      </c>
      <c r="E401" s="104">
        <f t="shared" si="14"/>
        <v>5.464024774834853E-3</v>
      </c>
      <c r="F401" s="104">
        <f t="shared" si="13"/>
        <v>9.9078028238018201E-2</v>
      </c>
      <c r="G401" s="118"/>
    </row>
    <row r="402" spans="1:7" ht="15" customHeight="1" x14ac:dyDescent="0.3">
      <c r="A402" s="38">
        <v>136</v>
      </c>
      <c r="B402" s="50" t="s">
        <v>369</v>
      </c>
      <c r="C402" s="16" t="s">
        <v>370</v>
      </c>
      <c r="D402" s="115">
        <v>1755</v>
      </c>
      <c r="E402" s="104">
        <f t="shared" si="14"/>
        <v>7.5506799053820212E-2</v>
      </c>
      <c r="F402" s="104">
        <f t="shared" ref="F402:F465" si="15">D402/1281818*1000</f>
        <v>1.3691491303757632</v>
      </c>
      <c r="G402" s="118"/>
    </row>
    <row r="403" spans="1:7" ht="15" customHeight="1" x14ac:dyDescent="0.3">
      <c r="A403" s="38">
        <v>137</v>
      </c>
      <c r="B403" s="50" t="s">
        <v>371</v>
      </c>
      <c r="C403" s="16" t="s">
        <v>372</v>
      </c>
      <c r="D403" s="115">
        <v>5690</v>
      </c>
      <c r="E403" s="104">
        <f t="shared" si="14"/>
        <v>0.24480551943945128</v>
      </c>
      <c r="F403" s="104">
        <f t="shared" si="15"/>
        <v>4.4390077218450674</v>
      </c>
      <c r="G403" s="118"/>
    </row>
    <row r="404" spans="1:7" ht="15" customHeight="1" x14ac:dyDescent="0.3">
      <c r="A404" s="38">
        <v>138</v>
      </c>
      <c r="B404" s="50" t="s">
        <v>373</v>
      </c>
      <c r="C404" s="16" t="s">
        <v>374</v>
      </c>
      <c r="D404" s="115">
        <v>143</v>
      </c>
      <c r="E404" s="104">
        <f t="shared" si="14"/>
        <v>6.1524058488297943E-3</v>
      </c>
      <c r="F404" s="104">
        <f t="shared" si="15"/>
        <v>0.11156029951209923</v>
      </c>
      <c r="G404" s="118"/>
    </row>
    <row r="405" spans="1:7" ht="15" customHeight="1" x14ac:dyDescent="0.3">
      <c r="A405" s="38">
        <v>139</v>
      </c>
      <c r="B405" s="50" t="s">
        <v>375</v>
      </c>
      <c r="C405" s="53" t="s">
        <v>376</v>
      </c>
      <c r="D405" s="115">
        <v>5929</v>
      </c>
      <c r="E405" s="104">
        <f t="shared" si="14"/>
        <v>0.25508821173225077</v>
      </c>
      <c r="F405" s="104">
        <f t="shared" si="15"/>
        <v>4.6254616490016529</v>
      </c>
    </row>
    <row r="406" spans="1:7" ht="15" customHeight="1" x14ac:dyDescent="0.3">
      <c r="A406" s="46" t="s">
        <v>377</v>
      </c>
      <c r="B406" s="45" t="s">
        <v>800</v>
      </c>
      <c r="C406" s="46" t="s">
        <v>378</v>
      </c>
      <c r="D406" s="47">
        <f>SUM(D407:D409)</f>
        <v>102216</v>
      </c>
      <c r="E406" s="100">
        <f t="shared" si="14"/>
        <v>4.3977224912166877</v>
      </c>
      <c r="F406" s="100">
        <f t="shared" si="15"/>
        <v>79.742990034466672</v>
      </c>
    </row>
    <row r="407" spans="1:7" ht="15" customHeight="1" x14ac:dyDescent="0.3">
      <c r="A407" s="38">
        <v>140</v>
      </c>
      <c r="B407" s="50" t="s">
        <v>379</v>
      </c>
      <c r="C407" s="16" t="s">
        <v>380</v>
      </c>
      <c r="D407" s="111">
        <v>63347</v>
      </c>
      <c r="E407" s="104">
        <f t="shared" si="14"/>
        <v>2.72542974339735</v>
      </c>
      <c r="F407" s="104">
        <f t="shared" si="15"/>
        <v>49.419652399950692</v>
      </c>
    </row>
    <row r="408" spans="1:7" ht="15" customHeight="1" x14ac:dyDescent="0.3">
      <c r="A408" s="38">
        <v>141</v>
      </c>
      <c r="B408" s="50" t="s">
        <v>381</v>
      </c>
      <c r="C408" s="16" t="s">
        <v>382</v>
      </c>
      <c r="D408" s="115">
        <v>1350</v>
      </c>
      <c r="E408" s="104">
        <f t="shared" si="14"/>
        <v>5.8082153118323238E-2</v>
      </c>
      <c r="F408" s="104">
        <f t="shared" si="15"/>
        <v>1.0531916387505871</v>
      </c>
    </row>
    <row r="409" spans="1:7" ht="15" customHeight="1" x14ac:dyDescent="0.3">
      <c r="A409" s="38">
        <v>142</v>
      </c>
      <c r="B409" s="50" t="s">
        <v>383</v>
      </c>
      <c r="C409" s="16" t="s">
        <v>384</v>
      </c>
      <c r="D409" s="115">
        <v>37519</v>
      </c>
      <c r="E409" s="104">
        <f t="shared" si="14"/>
        <v>1.6142105947010144</v>
      </c>
      <c r="F409" s="104">
        <f t="shared" si="15"/>
        <v>29.27014599576539</v>
      </c>
    </row>
    <row r="410" spans="1:7" ht="15" customHeight="1" x14ac:dyDescent="0.3">
      <c r="A410" s="46" t="s">
        <v>385</v>
      </c>
      <c r="B410" s="45" t="s">
        <v>801</v>
      </c>
      <c r="C410" s="46" t="s">
        <v>386</v>
      </c>
      <c r="D410" s="47">
        <f>SUM(D411:D429)</f>
        <v>5118</v>
      </c>
      <c r="E410" s="100">
        <f t="shared" si="14"/>
        <v>0.22019589604413212</v>
      </c>
      <c r="F410" s="100">
        <f t="shared" si="15"/>
        <v>3.9927665237966701</v>
      </c>
    </row>
    <row r="411" spans="1:7" ht="15" customHeight="1" x14ac:dyDescent="0.3">
      <c r="A411" s="38">
        <v>143</v>
      </c>
      <c r="B411" s="50" t="s">
        <v>387</v>
      </c>
      <c r="C411" s="16" t="s">
        <v>388</v>
      </c>
      <c r="D411" s="111">
        <v>100</v>
      </c>
      <c r="E411" s="104">
        <f t="shared" si="14"/>
        <v>4.3023817124683882E-3</v>
      </c>
      <c r="F411" s="104">
        <f t="shared" si="15"/>
        <v>7.8014195463006447E-2</v>
      </c>
    </row>
    <row r="412" spans="1:7" ht="15" customHeight="1" x14ac:dyDescent="0.3">
      <c r="A412" s="38">
        <v>144</v>
      </c>
      <c r="B412" s="50" t="s">
        <v>389</v>
      </c>
      <c r="C412" s="16" t="s">
        <v>390</v>
      </c>
      <c r="D412" s="115">
        <v>73</v>
      </c>
      <c r="E412" s="104">
        <f t="shared" si="14"/>
        <v>3.1407386501019229E-3</v>
      </c>
      <c r="F412" s="104">
        <f t="shared" si="15"/>
        <v>5.6950362687994707E-2</v>
      </c>
    </row>
    <row r="413" spans="1:7" ht="15" customHeight="1" x14ac:dyDescent="0.3">
      <c r="A413" s="38">
        <v>145</v>
      </c>
      <c r="B413" s="50" t="s">
        <v>391</v>
      </c>
      <c r="C413" s="16" t="s">
        <v>392</v>
      </c>
      <c r="D413" s="115">
        <v>1086</v>
      </c>
      <c r="E413" s="104">
        <f t="shared" si="14"/>
        <v>4.6723865397406701E-2</v>
      </c>
      <c r="F413" s="104">
        <f t="shared" si="15"/>
        <v>0.84723416272825003</v>
      </c>
    </row>
    <row r="414" spans="1:7" ht="15" customHeight="1" x14ac:dyDescent="0.3">
      <c r="A414" s="38">
        <v>146</v>
      </c>
      <c r="B414" s="50" t="s">
        <v>393</v>
      </c>
      <c r="C414" s="16" t="s">
        <v>394</v>
      </c>
      <c r="D414" s="115">
        <v>88</v>
      </c>
      <c r="E414" s="104">
        <f t="shared" si="14"/>
        <v>3.786095906972182E-3</v>
      </c>
      <c r="F414" s="104">
        <f t="shared" si="15"/>
        <v>6.8652492007445665E-2</v>
      </c>
      <c r="G414" s="118"/>
    </row>
    <row r="415" spans="1:7" ht="15" customHeight="1" x14ac:dyDescent="0.3">
      <c r="A415" s="38">
        <v>148</v>
      </c>
      <c r="B415" s="50" t="s">
        <v>397</v>
      </c>
      <c r="C415" s="16" t="s">
        <v>398</v>
      </c>
      <c r="D415" s="115">
        <v>17</v>
      </c>
      <c r="E415" s="104">
        <f t="shared" si="14"/>
        <v>7.3140489111962596E-4</v>
      </c>
      <c r="F415" s="104">
        <f t="shared" si="15"/>
        <v>1.3262413228711096E-2</v>
      </c>
      <c r="G415" s="118"/>
    </row>
    <row r="416" spans="1:7" ht="15" customHeight="1" x14ac:dyDescent="0.3">
      <c r="A416" s="38">
        <v>150</v>
      </c>
      <c r="B416" s="50" t="s">
        <v>401</v>
      </c>
      <c r="C416" s="16" t="s">
        <v>402</v>
      </c>
      <c r="D416" s="115">
        <v>810</v>
      </c>
      <c r="E416" s="104">
        <f t="shared" si="14"/>
        <v>3.4849291870993948E-2</v>
      </c>
      <c r="F416" s="104">
        <f t="shared" si="15"/>
        <v>0.63191498325035222</v>
      </c>
      <c r="G416" s="118"/>
    </row>
    <row r="417" spans="1:7" ht="15" customHeight="1" x14ac:dyDescent="0.3">
      <c r="A417" s="38">
        <v>151</v>
      </c>
      <c r="B417" s="50" t="s">
        <v>403</v>
      </c>
      <c r="C417" s="16" t="s">
        <v>404</v>
      </c>
      <c r="D417" s="115">
        <v>42</v>
      </c>
      <c r="E417" s="104">
        <f t="shared" si="14"/>
        <v>1.807000319236723E-3</v>
      </c>
      <c r="F417" s="104">
        <f t="shared" si="15"/>
        <v>3.2765962094462704E-2</v>
      </c>
      <c r="G417" s="118"/>
    </row>
    <row r="418" spans="1:7" ht="15" customHeight="1" x14ac:dyDescent="0.3">
      <c r="A418" s="38">
        <v>152</v>
      </c>
      <c r="B418" s="50" t="s">
        <v>405</v>
      </c>
      <c r="C418" s="16" t="s">
        <v>406</v>
      </c>
      <c r="D418" s="115">
        <v>615</v>
      </c>
      <c r="E418" s="104">
        <f t="shared" si="14"/>
        <v>2.6459647531680584E-2</v>
      </c>
      <c r="F418" s="104">
        <f t="shared" si="15"/>
        <v>0.47978730209748965</v>
      </c>
      <c r="G418" s="118"/>
    </row>
    <row r="419" spans="1:7" ht="15" customHeight="1" x14ac:dyDescent="0.3">
      <c r="A419" s="38">
        <v>153</v>
      </c>
      <c r="B419" s="50" t="s">
        <v>407</v>
      </c>
      <c r="C419" s="16" t="s">
        <v>408</v>
      </c>
      <c r="D419" s="115">
        <v>44</v>
      </c>
      <c r="E419" s="104">
        <f t="shared" si="14"/>
        <v>1.893047953486091E-3</v>
      </c>
      <c r="F419" s="104">
        <f t="shared" si="15"/>
        <v>3.4326246003722832E-2</v>
      </c>
      <c r="G419" s="118"/>
    </row>
    <row r="420" spans="1:7" ht="15" customHeight="1" x14ac:dyDescent="0.3">
      <c r="A420" s="38">
        <v>154</v>
      </c>
      <c r="B420" s="50" t="s">
        <v>409</v>
      </c>
      <c r="C420" s="16" t="s">
        <v>410</v>
      </c>
      <c r="D420" s="115">
        <v>13</v>
      </c>
      <c r="E420" s="104">
        <f t="shared" si="14"/>
        <v>5.5930962262089052E-4</v>
      </c>
      <c r="F420" s="104">
        <f t="shared" si="15"/>
        <v>1.0141845410190838E-2</v>
      </c>
      <c r="G420" s="118"/>
    </row>
    <row r="421" spans="1:7" ht="15" customHeight="1" x14ac:dyDescent="0.3">
      <c r="A421" s="38">
        <v>156</v>
      </c>
      <c r="B421" s="50" t="s">
        <v>413</v>
      </c>
      <c r="C421" s="16" t="s">
        <v>414</v>
      </c>
      <c r="D421" s="115">
        <v>37</v>
      </c>
      <c r="E421" s="104">
        <f t="shared" si="14"/>
        <v>1.5918812336133039E-3</v>
      </c>
      <c r="F421" s="104">
        <f t="shared" si="15"/>
        <v>2.8865252321312384E-2</v>
      </c>
      <c r="G421" s="118"/>
    </row>
    <row r="422" spans="1:7" ht="15" customHeight="1" x14ac:dyDescent="0.3">
      <c r="A422" s="38">
        <v>157</v>
      </c>
      <c r="B422" s="50" t="s">
        <v>415</v>
      </c>
      <c r="C422" s="16" t="s">
        <v>416</v>
      </c>
      <c r="D422" s="115">
        <v>1</v>
      </c>
      <c r="E422" s="104">
        <f t="shared" si="14"/>
        <v>4.3023817124683886E-5</v>
      </c>
      <c r="F422" s="104">
        <f t="shared" si="15"/>
        <v>7.8014195463006449E-4</v>
      </c>
      <c r="G422" s="118"/>
    </row>
    <row r="423" spans="1:7" ht="15" customHeight="1" x14ac:dyDescent="0.3">
      <c r="A423" s="38">
        <v>158</v>
      </c>
      <c r="B423" s="50" t="s">
        <v>417</v>
      </c>
      <c r="C423" s="16" t="s">
        <v>418</v>
      </c>
      <c r="D423" s="115">
        <v>33</v>
      </c>
      <c r="E423" s="104">
        <f t="shared" si="14"/>
        <v>1.4197859651145681E-3</v>
      </c>
      <c r="F423" s="104">
        <f t="shared" si="15"/>
        <v>2.5744684502792128E-2</v>
      </c>
      <c r="G423" s="118"/>
    </row>
    <row r="424" spans="1:7" ht="15" customHeight="1" x14ac:dyDescent="0.3">
      <c r="A424" s="38">
        <v>159</v>
      </c>
      <c r="B424" s="50" t="s">
        <v>419</v>
      </c>
      <c r="C424" s="16" t="s">
        <v>420</v>
      </c>
      <c r="D424" s="115">
        <v>4</v>
      </c>
      <c r="E424" s="104">
        <f t="shared" si="14"/>
        <v>1.7209526849873555E-4</v>
      </c>
      <c r="F424" s="104">
        <f t="shared" si="15"/>
        <v>3.120567818520258E-3</v>
      </c>
      <c r="G424" s="118"/>
    </row>
    <row r="425" spans="1:7" ht="15" customHeight="1" x14ac:dyDescent="0.3">
      <c r="A425" s="38">
        <v>160</v>
      </c>
      <c r="B425" s="50" t="s">
        <v>421</v>
      </c>
      <c r="C425" s="16" t="s">
        <v>422</v>
      </c>
      <c r="D425" s="115">
        <v>79</v>
      </c>
      <c r="E425" s="104">
        <f t="shared" si="14"/>
        <v>3.3988815528500269E-3</v>
      </c>
      <c r="F425" s="104">
        <f t="shared" si="15"/>
        <v>6.1631214415775099E-2</v>
      </c>
      <c r="G425" s="118"/>
    </row>
    <row r="426" spans="1:7" ht="15" customHeight="1" x14ac:dyDescent="0.3">
      <c r="A426" s="38">
        <v>161</v>
      </c>
      <c r="B426" s="50" t="s">
        <v>423</v>
      </c>
      <c r="C426" s="16" t="s">
        <v>424</v>
      </c>
      <c r="D426" s="115">
        <v>50</v>
      </c>
      <c r="E426" s="104">
        <f t="shared" si="14"/>
        <v>2.1511908562341941E-3</v>
      </c>
      <c r="F426" s="104">
        <f t="shared" si="15"/>
        <v>3.9007097731503224E-2</v>
      </c>
      <c r="G426" s="118"/>
    </row>
    <row r="427" spans="1:7" ht="15" customHeight="1" x14ac:dyDescent="0.3">
      <c r="A427" s="38">
        <v>162</v>
      </c>
      <c r="B427" s="50" t="s">
        <v>425</v>
      </c>
      <c r="C427" s="16" t="s">
        <v>426</v>
      </c>
      <c r="D427" s="115">
        <v>33</v>
      </c>
      <c r="E427" s="104">
        <f t="shared" ref="E427:E490" si="16">D427/2324294*100</f>
        <v>1.4197859651145681E-3</v>
      </c>
      <c r="F427" s="104">
        <f t="shared" si="15"/>
        <v>2.5744684502792128E-2</v>
      </c>
      <c r="G427" s="118"/>
    </row>
    <row r="428" spans="1:7" ht="15" customHeight="1" x14ac:dyDescent="0.3">
      <c r="A428" s="38">
        <v>163</v>
      </c>
      <c r="B428" s="50" t="s">
        <v>427</v>
      </c>
      <c r="C428" s="16" t="s">
        <v>428</v>
      </c>
      <c r="D428" s="115">
        <v>182</v>
      </c>
      <c r="E428" s="104">
        <f t="shared" si="16"/>
        <v>7.8303347166924671E-3</v>
      </c>
      <c r="F428" s="104">
        <f t="shared" si="15"/>
        <v>0.14198583574267173</v>
      </c>
      <c r="G428" s="118"/>
    </row>
    <row r="429" spans="1:7" ht="15" customHeight="1" x14ac:dyDescent="0.3">
      <c r="A429" s="38">
        <v>164</v>
      </c>
      <c r="B429" s="50" t="s">
        <v>429</v>
      </c>
      <c r="C429" s="16" t="s">
        <v>430</v>
      </c>
      <c r="D429" s="115">
        <v>1811</v>
      </c>
      <c r="E429" s="104">
        <f t="shared" si="16"/>
        <v>7.7916132812802505E-2</v>
      </c>
      <c r="F429" s="104">
        <f t="shared" si="15"/>
        <v>1.4128370798350467</v>
      </c>
      <c r="G429" s="118"/>
    </row>
    <row r="430" spans="1:7" ht="15" customHeight="1" x14ac:dyDescent="0.3">
      <c r="A430" s="46" t="s">
        <v>431</v>
      </c>
      <c r="B430" s="45" t="s">
        <v>432</v>
      </c>
      <c r="C430" s="46" t="s">
        <v>433</v>
      </c>
      <c r="D430" s="47">
        <f>SUM(D431:D445)</f>
        <v>741977</v>
      </c>
      <c r="E430" s="100">
        <f t="shared" si="16"/>
        <v>31.922682758721571</v>
      </c>
      <c r="F430" s="100">
        <f t="shared" si="15"/>
        <v>578.84738707055135</v>
      </c>
      <c r="G430" s="118"/>
    </row>
    <row r="431" spans="1:7" ht="15" customHeight="1" x14ac:dyDescent="0.3">
      <c r="A431" s="38">
        <v>165</v>
      </c>
      <c r="B431" s="50" t="s">
        <v>434</v>
      </c>
      <c r="C431" s="16" t="s">
        <v>435</v>
      </c>
      <c r="D431" s="111">
        <v>245527</v>
      </c>
      <c r="E431" s="104">
        <f t="shared" si="16"/>
        <v>10.563508747172259</v>
      </c>
      <c r="F431" s="104">
        <f t="shared" si="15"/>
        <v>191.54591369445583</v>
      </c>
      <c r="G431" s="118"/>
    </row>
    <row r="432" spans="1:7" ht="15" customHeight="1" x14ac:dyDescent="0.3">
      <c r="A432" s="38">
        <v>166</v>
      </c>
      <c r="B432" s="50" t="s">
        <v>436</v>
      </c>
      <c r="C432" s="16" t="s">
        <v>437</v>
      </c>
      <c r="D432" s="115">
        <v>37230</v>
      </c>
      <c r="E432" s="104">
        <f t="shared" si="16"/>
        <v>1.6017767115519808</v>
      </c>
      <c r="F432" s="104">
        <f t="shared" si="15"/>
        <v>29.044684970877299</v>
      </c>
      <c r="G432" s="118"/>
    </row>
    <row r="433" spans="1:7" ht="15" customHeight="1" x14ac:dyDescent="0.3">
      <c r="A433" s="38">
        <v>167</v>
      </c>
      <c r="B433" s="50" t="s">
        <v>438</v>
      </c>
      <c r="C433" s="16" t="s">
        <v>439</v>
      </c>
      <c r="D433" s="115">
        <v>303558</v>
      </c>
      <c r="E433" s="104">
        <f t="shared" si="16"/>
        <v>13.060223878734789</v>
      </c>
      <c r="F433" s="104">
        <f t="shared" si="15"/>
        <v>236.81833146359313</v>
      </c>
      <c r="G433" s="118"/>
    </row>
    <row r="434" spans="1:7" ht="15" customHeight="1" x14ac:dyDescent="0.3">
      <c r="A434" s="38">
        <v>168</v>
      </c>
      <c r="B434" s="50" t="s">
        <v>440</v>
      </c>
      <c r="C434" s="16" t="s">
        <v>441</v>
      </c>
      <c r="D434" s="115">
        <v>5557</v>
      </c>
      <c r="E434" s="104">
        <f t="shared" si="16"/>
        <v>0.23908335176186835</v>
      </c>
      <c r="F434" s="104">
        <f t="shared" si="15"/>
        <v>4.3352488418792685</v>
      </c>
      <c r="G434" s="118"/>
    </row>
    <row r="435" spans="1:7" ht="15" customHeight="1" x14ac:dyDescent="0.3">
      <c r="A435" s="38">
        <v>169</v>
      </c>
      <c r="B435" s="50" t="s">
        <v>442</v>
      </c>
      <c r="C435" s="16" t="s">
        <v>443</v>
      </c>
      <c r="D435" s="115">
        <v>4954</v>
      </c>
      <c r="E435" s="104">
        <f t="shared" si="16"/>
        <v>0.21313999003568393</v>
      </c>
      <c r="F435" s="104">
        <f t="shared" si="15"/>
        <v>3.8648232432373395</v>
      </c>
      <c r="G435" s="118"/>
    </row>
    <row r="436" spans="1:7" ht="15" customHeight="1" x14ac:dyDescent="0.3">
      <c r="A436" s="38">
        <v>170</v>
      </c>
      <c r="B436" s="50" t="s">
        <v>444</v>
      </c>
      <c r="C436" s="16" t="s">
        <v>445</v>
      </c>
      <c r="D436" s="115">
        <v>75435</v>
      </c>
      <c r="E436" s="104">
        <f t="shared" si="16"/>
        <v>3.2455016448005289</v>
      </c>
      <c r="F436" s="104">
        <f t="shared" si="15"/>
        <v>58.850008347518909</v>
      </c>
      <c r="G436" s="118"/>
    </row>
    <row r="437" spans="1:7" ht="15" customHeight="1" x14ac:dyDescent="0.3">
      <c r="A437" s="38">
        <v>171</v>
      </c>
      <c r="B437" s="50" t="s">
        <v>446</v>
      </c>
      <c r="C437" s="16" t="s">
        <v>447</v>
      </c>
      <c r="D437" s="115">
        <v>258</v>
      </c>
      <c r="E437" s="104">
        <f t="shared" si="16"/>
        <v>1.1100144818168442E-2</v>
      </c>
      <c r="F437" s="104">
        <f t="shared" si="15"/>
        <v>0.20127662429455664</v>
      </c>
      <c r="G437" s="118"/>
    </row>
    <row r="438" spans="1:7" ht="15" customHeight="1" x14ac:dyDescent="0.3">
      <c r="A438" s="38">
        <v>172</v>
      </c>
      <c r="B438" s="50" t="s">
        <v>448</v>
      </c>
      <c r="C438" s="16" t="s">
        <v>449</v>
      </c>
      <c r="D438" s="115">
        <v>30847</v>
      </c>
      <c r="E438" s="104">
        <f t="shared" si="16"/>
        <v>1.3271556868451237</v>
      </c>
      <c r="F438" s="104">
        <f t="shared" si="15"/>
        <v>24.065038874473597</v>
      </c>
      <c r="G438" s="118"/>
    </row>
    <row r="439" spans="1:7" ht="15" customHeight="1" x14ac:dyDescent="0.3">
      <c r="A439" s="38">
        <v>173</v>
      </c>
      <c r="B439" s="50" t="s">
        <v>450</v>
      </c>
      <c r="C439" s="16" t="s">
        <v>451</v>
      </c>
      <c r="D439" s="115">
        <v>12442</v>
      </c>
      <c r="E439" s="104">
        <f t="shared" si="16"/>
        <v>0.5353023326653169</v>
      </c>
      <c r="F439" s="104">
        <f t="shared" si="15"/>
        <v>9.7065261995072625</v>
      </c>
      <c r="G439" s="118"/>
    </row>
    <row r="440" spans="1:7" ht="15" customHeight="1" x14ac:dyDescent="0.3">
      <c r="A440" s="38">
        <v>174</v>
      </c>
      <c r="B440" s="50" t="s">
        <v>452</v>
      </c>
      <c r="C440" s="16" t="s">
        <v>453</v>
      </c>
      <c r="D440" s="115">
        <v>729</v>
      </c>
      <c r="E440" s="104">
        <f t="shared" si="16"/>
        <v>3.1364362683894552E-2</v>
      </c>
      <c r="F440" s="104">
        <f t="shared" si="15"/>
        <v>0.5687234849253171</v>
      </c>
      <c r="G440" s="118"/>
    </row>
    <row r="441" spans="1:7" ht="15" customHeight="1" x14ac:dyDescent="0.3">
      <c r="A441" s="38">
        <v>175</v>
      </c>
      <c r="B441" s="50" t="s">
        <v>454</v>
      </c>
      <c r="C441" s="16" t="s">
        <v>455</v>
      </c>
      <c r="D441" s="115">
        <v>2187</v>
      </c>
      <c r="E441" s="104">
        <f t="shared" si="16"/>
        <v>9.4093088051683649E-2</v>
      </c>
      <c r="F441" s="104">
        <f t="shared" si="15"/>
        <v>1.7061704547759509</v>
      </c>
      <c r="G441" s="118"/>
    </row>
    <row r="442" spans="1:7" ht="15" customHeight="1" x14ac:dyDescent="0.3">
      <c r="A442" s="38">
        <v>176</v>
      </c>
      <c r="B442" s="50" t="s">
        <v>456</v>
      </c>
      <c r="C442" s="16" t="s">
        <v>457</v>
      </c>
      <c r="D442" s="115">
        <v>19107</v>
      </c>
      <c r="E442" s="104">
        <f t="shared" si="16"/>
        <v>0.82205607380133505</v>
      </c>
      <c r="F442" s="104">
        <f t="shared" si="15"/>
        <v>14.906172327116641</v>
      </c>
      <c r="G442" s="118"/>
    </row>
    <row r="443" spans="1:7" ht="15" customHeight="1" x14ac:dyDescent="0.3">
      <c r="A443" s="38">
        <v>177</v>
      </c>
      <c r="B443" s="50" t="s">
        <v>458</v>
      </c>
      <c r="C443" s="16" t="s">
        <v>459</v>
      </c>
      <c r="D443" s="115">
        <v>63</v>
      </c>
      <c r="E443" s="104">
        <f t="shared" si="16"/>
        <v>2.7105004788550843E-3</v>
      </c>
      <c r="F443" s="104">
        <f t="shared" si="15"/>
        <v>4.914894314169406E-2</v>
      </c>
    </row>
    <row r="444" spans="1:7" ht="15" customHeight="1" x14ac:dyDescent="0.3">
      <c r="A444" s="38">
        <v>178</v>
      </c>
      <c r="B444" s="50" t="s">
        <v>460</v>
      </c>
      <c r="C444" s="16" t="s">
        <v>461</v>
      </c>
      <c r="D444" s="115">
        <v>144</v>
      </c>
      <c r="E444" s="104">
        <f t="shared" si="16"/>
        <v>6.1954296659544788E-3</v>
      </c>
      <c r="F444" s="104">
        <f t="shared" si="15"/>
        <v>0.11234044146672929</v>
      </c>
    </row>
    <row r="445" spans="1:7" ht="15" customHeight="1" x14ac:dyDescent="0.3">
      <c r="A445" s="38">
        <v>179</v>
      </c>
      <c r="B445" s="50" t="s">
        <v>462</v>
      </c>
      <c r="C445" s="16" t="s">
        <v>463</v>
      </c>
      <c r="D445" s="115">
        <v>3939</v>
      </c>
      <c r="E445" s="104">
        <f t="shared" si="16"/>
        <v>0.16947081565412983</v>
      </c>
      <c r="F445" s="104">
        <f t="shared" si="15"/>
        <v>3.0729791592878239</v>
      </c>
    </row>
    <row r="446" spans="1:7" ht="15" customHeight="1" x14ac:dyDescent="0.3">
      <c r="A446" s="46" t="s">
        <v>464</v>
      </c>
      <c r="B446" s="45" t="s">
        <v>465</v>
      </c>
      <c r="C446" s="46" t="s">
        <v>466</v>
      </c>
      <c r="D446" s="47">
        <f>SUM(D447:D464)</f>
        <v>41521</v>
      </c>
      <c r="E446" s="100">
        <f t="shared" si="16"/>
        <v>1.7863919108339996</v>
      </c>
      <c r="F446" s="100">
        <f t="shared" si="15"/>
        <v>32.39227409819491</v>
      </c>
    </row>
    <row r="447" spans="1:7" ht="15" customHeight="1" x14ac:dyDescent="0.3">
      <c r="A447" s="38">
        <v>180</v>
      </c>
      <c r="B447" s="50" t="s">
        <v>467</v>
      </c>
      <c r="C447" s="16" t="s">
        <v>468</v>
      </c>
      <c r="D447" s="111">
        <v>1539</v>
      </c>
      <c r="E447" s="104">
        <f t="shared" si="16"/>
        <v>6.6213654554888493E-2</v>
      </c>
      <c r="F447" s="104">
        <f t="shared" si="15"/>
        <v>1.2006384681756692</v>
      </c>
    </row>
    <row r="448" spans="1:7" ht="15" customHeight="1" x14ac:dyDescent="0.3">
      <c r="A448" s="38">
        <v>181</v>
      </c>
      <c r="B448" s="50" t="s">
        <v>469</v>
      </c>
      <c r="C448" s="16" t="s">
        <v>470</v>
      </c>
      <c r="D448" s="115">
        <v>3251</v>
      </c>
      <c r="E448" s="104">
        <f t="shared" si="16"/>
        <v>0.13987042947234729</v>
      </c>
      <c r="F448" s="104">
        <f t="shared" si="15"/>
        <v>2.5362414945023395</v>
      </c>
    </row>
    <row r="449" spans="1:7" ht="15" customHeight="1" x14ac:dyDescent="0.3">
      <c r="A449" s="38">
        <v>182</v>
      </c>
      <c r="B449" s="50" t="s">
        <v>471</v>
      </c>
      <c r="C449" s="16" t="s">
        <v>472</v>
      </c>
      <c r="D449" s="115">
        <v>3115</v>
      </c>
      <c r="E449" s="104">
        <f t="shared" si="16"/>
        <v>0.1340191903433903</v>
      </c>
      <c r="F449" s="104">
        <f t="shared" si="15"/>
        <v>2.4301421886726509</v>
      </c>
    </row>
    <row r="450" spans="1:7" ht="15" customHeight="1" x14ac:dyDescent="0.3">
      <c r="A450" s="38">
        <v>183</v>
      </c>
      <c r="B450" s="50" t="s">
        <v>473</v>
      </c>
      <c r="C450" s="16" t="s">
        <v>474</v>
      </c>
      <c r="D450" s="115">
        <v>29</v>
      </c>
      <c r="E450" s="104">
        <f t="shared" si="16"/>
        <v>1.2476906966158326E-3</v>
      </c>
      <c r="F450" s="104">
        <f t="shared" si="15"/>
        <v>2.2624116684271868E-2</v>
      </c>
    </row>
    <row r="451" spans="1:7" ht="15" customHeight="1" x14ac:dyDescent="0.3">
      <c r="A451" s="38">
        <v>184</v>
      </c>
      <c r="B451" s="50" t="s">
        <v>475</v>
      </c>
      <c r="C451" s="16" t="s">
        <v>476</v>
      </c>
      <c r="D451" s="115">
        <v>1571</v>
      </c>
      <c r="E451" s="104">
        <f t="shared" si="16"/>
        <v>6.7590416702878381E-2</v>
      </c>
      <c r="F451" s="104">
        <f t="shared" si="15"/>
        <v>1.2256030107238314</v>
      </c>
    </row>
    <row r="452" spans="1:7" ht="15" customHeight="1" x14ac:dyDescent="0.3">
      <c r="A452" s="38">
        <v>185</v>
      </c>
      <c r="B452" s="50" t="s">
        <v>477</v>
      </c>
      <c r="C452" s="16" t="s">
        <v>478</v>
      </c>
      <c r="D452" s="115">
        <v>8398</v>
      </c>
      <c r="E452" s="104">
        <f t="shared" si="16"/>
        <v>0.36131401621309522</v>
      </c>
      <c r="F452" s="104">
        <f t="shared" si="15"/>
        <v>6.5516321349832811</v>
      </c>
    </row>
    <row r="453" spans="1:7" ht="15" customHeight="1" x14ac:dyDescent="0.3">
      <c r="A453" s="38">
        <v>186</v>
      </c>
      <c r="B453" s="50" t="s">
        <v>479</v>
      </c>
      <c r="C453" s="16" t="s">
        <v>480</v>
      </c>
      <c r="D453" s="115">
        <v>689</v>
      </c>
      <c r="E453" s="104">
        <f t="shared" si="16"/>
        <v>2.9643409998907196E-2</v>
      </c>
      <c r="F453" s="104">
        <f t="shared" si="15"/>
        <v>0.5375178067401144</v>
      </c>
    </row>
    <row r="454" spans="1:7" ht="15" customHeight="1" x14ac:dyDescent="0.3">
      <c r="A454" s="38">
        <v>187</v>
      </c>
      <c r="B454" s="50" t="s">
        <v>481</v>
      </c>
      <c r="C454" s="16" t="s">
        <v>482</v>
      </c>
      <c r="D454" s="115">
        <v>1193</v>
      </c>
      <c r="E454" s="104">
        <f t="shared" si="16"/>
        <v>5.132741382974787E-2</v>
      </c>
      <c r="F454" s="104">
        <f t="shared" si="15"/>
        <v>0.93070935187366699</v>
      </c>
    </row>
    <row r="455" spans="1:7" ht="15" customHeight="1" x14ac:dyDescent="0.3">
      <c r="A455" s="38">
        <v>188</v>
      </c>
      <c r="B455" s="50" t="s">
        <v>483</v>
      </c>
      <c r="C455" s="16" t="s">
        <v>484</v>
      </c>
      <c r="D455" s="115">
        <v>721</v>
      </c>
      <c r="E455" s="104">
        <f t="shared" si="16"/>
        <v>3.102017214689708E-2</v>
      </c>
      <c r="F455" s="104">
        <f t="shared" si="15"/>
        <v>0.56248234928827645</v>
      </c>
      <c r="G455" s="119"/>
    </row>
    <row r="456" spans="1:7" ht="15" customHeight="1" x14ac:dyDescent="0.3">
      <c r="A456" s="38">
        <v>189</v>
      </c>
      <c r="B456" s="50" t="s">
        <v>485</v>
      </c>
      <c r="C456" s="16" t="s">
        <v>486</v>
      </c>
      <c r="D456" s="115">
        <v>442</v>
      </c>
      <c r="E456" s="104">
        <f t="shared" si="16"/>
        <v>1.9016527169110276E-2</v>
      </c>
      <c r="F456" s="104">
        <f t="shared" si="15"/>
        <v>0.34482274394648849</v>
      </c>
      <c r="G456" s="119"/>
    </row>
    <row r="457" spans="1:7" ht="15" customHeight="1" x14ac:dyDescent="0.3">
      <c r="A457" s="38">
        <v>190</v>
      </c>
      <c r="B457" s="50" t="s">
        <v>487</v>
      </c>
      <c r="C457" s="16" t="s">
        <v>488</v>
      </c>
      <c r="D457" s="115">
        <v>70</v>
      </c>
      <c r="E457" s="104">
        <f t="shared" si="16"/>
        <v>3.0116671987278718E-3</v>
      </c>
      <c r="F457" s="104">
        <f t="shared" si="15"/>
        <v>5.4609936824104519E-2</v>
      </c>
      <c r="G457" s="119"/>
    </row>
    <row r="458" spans="1:7" ht="15" customHeight="1" x14ac:dyDescent="0.3">
      <c r="A458" s="38">
        <v>191</v>
      </c>
      <c r="B458" s="50" t="s">
        <v>489</v>
      </c>
      <c r="C458" s="16" t="s">
        <v>490</v>
      </c>
      <c r="D458" s="115">
        <v>31</v>
      </c>
      <c r="E458" s="104">
        <f t="shared" si="16"/>
        <v>1.3337383308652004E-3</v>
      </c>
      <c r="F458" s="104">
        <f t="shared" si="15"/>
        <v>2.4184400593532E-2</v>
      </c>
      <c r="G458" s="119"/>
    </row>
    <row r="459" spans="1:7" ht="15" customHeight="1" x14ac:dyDescent="0.3">
      <c r="A459" s="38">
        <v>192</v>
      </c>
      <c r="B459" s="50" t="s">
        <v>491</v>
      </c>
      <c r="C459" s="16" t="s">
        <v>492</v>
      </c>
      <c r="D459" s="115">
        <v>17396</v>
      </c>
      <c r="E459" s="104">
        <f t="shared" si="16"/>
        <v>0.74844232270100086</v>
      </c>
      <c r="F459" s="104">
        <f t="shared" si="15"/>
        <v>13.571349442744602</v>
      </c>
      <c r="G459" s="119"/>
    </row>
    <row r="460" spans="1:7" ht="15" customHeight="1" x14ac:dyDescent="0.3">
      <c r="A460" s="38">
        <v>193</v>
      </c>
      <c r="B460" s="50" t="s">
        <v>493</v>
      </c>
      <c r="C460" s="16" t="s">
        <v>494</v>
      </c>
      <c r="D460" s="115">
        <v>2</v>
      </c>
      <c r="E460" s="104">
        <f t="shared" si="16"/>
        <v>8.6047634249367773E-5</v>
      </c>
      <c r="F460" s="104">
        <f t="shared" si="15"/>
        <v>1.560283909260129E-3</v>
      </c>
      <c r="G460" s="119"/>
    </row>
    <row r="461" spans="1:7" ht="15" customHeight="1" x14ac:dyDescent="0.3">
      <c r="A461" s="38">
        <v>194</v>
      </c>
      <c r="B461" s="50" t="s">
        <v>495</v>
      </c>
      <c r="C461" s="16" t="s">
        <v>496</v>
      </c>
      <c r="D461" s="115">
        <v>260</v>
      </c>
      <c r="E461" s="104">
        <f t="shared" si="16"/>
        <v>1.1186192452417809E-2</v>
      </c>
      <c r="F461" s="104">
        <f t="shared" si="15"/>
        <v>0.20283690820381678</v>
      </c>
      <c r="G461" s="119"/>
    </row>
    <row r="462" spans="1:7" ht="15" customHeight="1" x14ac:dyDescent="0.3">
      <c r="A462" s="38">
        <v>195</v>
      </c>
      <c r="B462" s="50" t="s">
        <v>497</v>
      </c>
      <c r="C462" s="16" t="s">
        <v>498</v>
      </c>
      <c r="D462" s="115">
        <v>121</v>
      </c>
      <c r="E462" s="104">
        <f t="shared" si="16"/>
        <v>5.2058818720867499E-3</v>
      </c>
      <c r="F462" s="104">
        <f t="shared" si="15"/>
        <v>9.439717651023781E-2</v>
      </c>
      <c r="G462" s="119"/>
    </row>
    <row r="463" spans="1:7" ht="15" customHeight="1" x14ac:dyDescent="0.3">
      <c r="A463" s="38">
        <v>196</v>
      </c>
      <c r="B463" s="50" t="s">
        <v>499</v>
      </c>
      <c r="C463" s="16" t="s">
        <v>500</v>
      </c>
      <c r="D463" s="115">
        <v>37</v>
      </c>
      <c r="E463" s="104">
        <f t="shared" si="16"/>
        <v>1.5918812336133039E-3</v>
      </c>
      <c r="F463" s="104">
        <f t="shared" si="15"/>
        <v>2.8865252321312384E-2</v>
      </c>
      <c r="G463" s="119"/>
    </row>
    <row r="464" spans="1:7" ht="15" customHeight="1" x14ac:dyDescent="0.3">
      <c r="A464" s="38">
        <v>197</v>
      </c>
      <c r="B464" s="50" t="s">
        <v>501</v>
      </c>
      <c r="C464" s="16" t="s">
        <v>502</v>
      </c>
      <c r="D464" s="115">
        <v>2656</v>
      </c>
      <c r="E464" s="104">
        <f t="shared" si="16"/>
        <v>0.11427125828316038</v>
      </c>
      <c r="F464" s="104">
        <f t="shared" si="15"/>
        <v>2.0720570314974514</v>
      </c>
      <c r="G464" s="119"/>
    </row>
    <row r="465" spans="1:7" ht="15" customHeight="1" x14ac:dyDescent="0.3">
      <c r="A465" s="46" t="s">
        <v>503</v>
      </c>
      <c r="B465" s="45" t="s">
        <v>802</v>
      </c>
      <c r="C465" s="46" t="s">
        <v>504</v>
      </c>
      <c r="D465" s="47">
        <f>SUM(D466:D467)</f>
        <v>81226</v>
      </c>
      <c r="E465" s="100">
        <f t="shared" si="16"/>
        <v>3.4946525697695732</v>
      </c>
      <c r="F465" s="100">
        <f t="shared" si="15"/>
        <v>63.367810406781622</v>
      </c>
      <c r="G465" s="119"/>
    </row>
    <row r="466" spans="1:7" ht="15" customHeight="1" x14ac:dyDescent="0.3">
      <c r="A466" s="38">
        <v>198</v>
      </c>
      <c r="B466" s="21" t="s">
        <v>505</v>
      </c>
      <c r="C466" s="54" t="s">
        <v>506</v>
      </c>
      <c r="D466" s="111">
        <v>26334</v>
      </c>
      <c r="E466" s="104">
        <f t="shared" si="16"/>
        <v>1.1329892001614252</v>
      </c>
      <c r="F466" s="104">
        <f t="shared" ref="F466:F529" si="17">D466/1281818*1000</f>
        <v>20.544258233228117</v>
      </c>
      <c r="G466" s="119"/>
    </row>
    <row r="467" spans="1:7" ht="15" customHeight="1" x14ac:dyDescent="0.3">
      <c r="A467" s="38">
        <v>199</v>
      </c>
      <c r="B467" s="21" t="s">
        <v>507</v>
      </c>
      <c r="C467" s="54" t="s">
        <v>508</v>
      </c>
      <c r="D467" s="115">
        <v>54892</v>
      </c>
      <c r="E467" s="104">
        <f t="shared" si="16"/>
        <v>2.3616633696081477</v>
      </c>
      <c r="F467" s="104">
        <f t="shared" si="17"/>
        <v>42.823552173553502</v>
      </c>
      <c r="G467" s="119"/>
    </row>
    <row r="468" spans="1:7" ht="15" customHeight="1" x14ac:dyDescent="0.3">
      <c r="A468" s="46" t="s">
        <v>509</v>
      </c>
      <c r="B468" s="45" t="s">
        <v>803</v>
      </c>
      <c r="C468" s="46" t="s">
        <v>510</v>
      </c>
      <c r="D468" s="47">
        <f>SUM(D469:D479)</f>
        <v>29412</v>
      </c>
      <c r="E468" s="100">
        <f t="shared" si="16"/>
        <v>1.2654165092712024</v>
      </c>
      <c r="F468" s="100">
        <f t="shared" si="17"/>
        <v>22.945535169579458</v>
      </c>
      <c r="G468" s="119"/>
    </row>
    <row r="469" spans="1:7" ht="15" customHeight="1" x14ac:dyDescent="0.3">
      <c r="A469" s="38">
        <v>200</v>
      </c>
      <c r="B469" s="21" t="s">
        <v>511</v>
      </c>
      <c r="C469" s="54" t="s">
        <v>512</v>
      </c>
      <c r="D469" s="111">
        <v>725</v>
      </c>
      <c r="E469" s="104">
        <f t="shared" si="16"/>
        <v>3.1192267415395814E-2</v>
      </c>
      <c r="F469" s="104">
        <f t="shared" si="17"/>
        <v>0.56560291710679678</v>
      </c>
      <c r="G469" s="119"/>
    </row>
    <row r="470" spans="1:7" ht="15" customHeight="1" x14ac:dyDescent="0.3">
      <c r="A470" s="38">
        <v>201</v>
      </c>
      <c r="B470" s="21" t="s">
        <v>513</v>
      </c>
      <c r="C470" s="54" t="s">
        <v>514</v>
      </c>
      <c r="D470" s="115">
        <v>57</v>
      </c>
      <c r="E470" s="104">
        <f t="shared" si="16"/>
        <v>2.4523575761069812E-3</v>
      </c>
      <c r="F470" s="104">
        <f t="shared" si="17"/>
        <v>4.4468091413913675E-2</v>
      </c>
      <c r="G470" s="119"/>
    </row>
    <row r="471" spans="1:7" ht="15" customHeight="1" x14ac:dyDescent="0.3">
      <c r="A471" s="38">
        <v>202</v>
      </c>
      <c r="B471" s="21" t="s">
        <v>515</v>
      </c>
      <c r="C471" s="54" t="s">
        <v>516</v>
      </c>
      <c r="D471" s="115">
        <v>3400</v>
      </c>
      <c r="E471" s="104">
        <f t="shared" si="16"/>
        <v>0.14628097822392519</v>
      </c>
      <c r="F471" s="104">
        <f t="shared" si="17"/>
        <v>2.6524826457422193</v>
      </c>
      <c r="G471" s="119"/>
    </row>
    <row r="472" spans="1:7" ht="15" customHeight="1" x14ac:dyDescent="0.3">
      <c r="A472" s="38">
        <v>203</v>
      </c>
      <c r="B472" s="21" t="s">
        <v>517</v>
      </c>
      <c r="C472" s="54" t="s">
        <v>518</v>
      </c>
      <c r="D472" s="115">
        <v>2856</v>
      </c>
      <c r="E472" s="104">
        <f t="shared" si="16"/>
        <v>0.12287602170809717</v>
      </c>
      <c r="F472" s="104">
        <f t="shared" si="17"/>
        <v>2.2280854224234643</v>
      </c>
      <c r="G472" s="119"/>
    </row>
    <row r="473" spans="1:7" ht="15" customHeight="1" x14ac:dyDescent="0.3">
      <c r="A473" s="38">
        <v>204</v>
      </c>
      <c r="B473" s="21" t="s">
        <v>519</v>
      </c>
      <c r="C473" s="54" t="s">
        <v>520</v>
      </c>
      <c r="D473" s="115">
        <v>1083</v>
      </c>
      <c r="E473" s="104">
        <f t="shared" si="16"/>
        <v>4.6594793946032644E-2</v>
      </c>
      <c r="F473" s="104">
        <f t="shared" si="17"/>
        <v>0.84489373686435987</v>
      </c>
      <c r="G473" s="119"/>
    </row>
    <row r="474" spans="1:7" ht="15" customHeight="1" x14ac:dyDescent="0.3">
      <c r="A474" s="38">
        <v>205</v>
      </c>
      <c r="B474" s="21" t="s">
        <v>521</v>
      </c>
      <c r="C474" s="54" t="s">
        <v>522</v>
      </c>
      <c r="D474" s="115">
        <v>71</v>
      </c>
      <c r="E474" s="104">
        <f t="shared" si="16"/>
        <v>3.0546910158525554E-3</v>
      </c>
      <c r="F474" s="104">
        <f t="shared" si="17"/>
        <v>5.5390078778734579E-2</v>
      </c>
      <c r="G474" s="119"/>
    </row>
    <row r="475" spans="1:7" ht="15" customHeight="1" x14ac:dyDescent="0.3">
      <c r="A475" s="38">
        <v>206</v>
      </c>
      <c r="B475" s="21" t="s">
        <v>523</v>
      </c>
      <c r="C475" s="54" t="s">
        <v>524</v>
      </c>
      <c r="D475" s="115">
        <v>14970</v>
      </c>
      <c r="E475" s="104">
        <f t="shared" si="16"/>
        <v>0.64406654235651772</v>
      </c>
      <c r="F475" s="104">
        <f t="shared" si="17"/>
        <v>11.678725060812065</v>
      </c>
      <c r="G475" s="119"/>
    </row>
    <row r="476" spans="1:7" ht="15" customHeight="1" x14ac:dyDescent="0.3">
      <c r="A476" s="38">
        <v>207</v>
      </c>
      <c r="B476" s="21" t="s">
        <v>525</v>
      </c>
      <c r="C476" s="54" t="s">
        <v>526</v>
      </c>
      <c r="D476" s="115">
        <v>5300</v>
      </c>
      <c r="E476" s="104">
        <f t="shared" si="16"/>
        <v>0.22802623076082457</v>
      </c>
      <c r="F476" s="104">
        <f t="shared" si="17"/>
        <v>4.1347523595393421</v>
      </c>
      <c r="G476" s="119"/>
    </row>
    <row r="477" spans="1:7" ht="15" customHeight="1" x14ac:dyDescent="0.3">
      <c r="A477" s="38">
        <v>208</v>
      </c>
      <c r="B477" s="21" t="s">
        <v>527</v>
      </c>
      <c r="C477" s="54" t="s">
        <v>528</v>
      </c>
      <c r="D477" s="115">
        <v>119</v>
      </c>
      <c r="E477" s="104">
        <f t="shared" si="16"/>
        <v>5.1198342378373819E-3</v>
      </c>
      <c r="F477" s="104">
        <f t="shared" si="17"/>
        <v>9.2836892600977675E-2</v>
      </c>
      <c r="G477" s="119"/>
    </row>
    <row r="478" spans="1:7" ht="15" customHeight="1" x14ac:dyDescent="0.3">
      <c r="A478" s="38">
        <v>209</v>
      </c>
      <c r="B478" s="21" t="s">
        <v>529</v>
      </c>
      <c r="C478" s="54" t="s">
        <v>530</v>
      </c>
      <c r="D478" s="115">
        <v>31</v>
      </c>
      <c r="E478" s="104">
        <f t="shared" si="16"/>
        <v>1.3337383308652004E-3</v>
      </c>
      <c r="F478" s="104">
        <f t="shared" si="17"/>
        <v>2.4184400593532E-2</v>
      </c>
      <c r="G478" s="119"/>
    </row>
    <row r="479" spans="1:7" ht="15" customHeight="1" x14ac:dyDescent="0.3">
      <c r="A479" s="38">
        <v>210</v>
      </c>
      <c r="B479" s="21" t="s">
        <v>531</v>
      </c>
      <c r="C479" s="54" t="s">
        <v>532</v>
      </c>
      <c r="D479" s="115">
        <v>800</v>
      </c>
      <c r="E479" s="104">
        <f t="shared" si="16"/>
        <v>3.4419053699747106E-2</v>
      </c>
      <c r="F479" s="104">
        <f t="shared" si="17"/>
        <v>0.62411356370405158</v>
      </c>
      <c r="G479" s="119"/>
    </row>
    <row r="480" spans="1:7" ht="15" customHeight="1" x14ac:dyDescent="0.3">
      <c r="A480" s="46" t="s">
        <v>533</v>
      </c>
      <c r="B480" s="45" t="s">
        <v>804</v>
      </c>
      <c r="C480" s="46" t="s">
        <v>534</v>
      </c>
      <c r="D480" s="47">
        <f>SUM(D481:D501)</f>
        <v>37011</v>
      </c>
      <c r="E480" s="100">
        <f t="shared" si="16"/>
        <v>1.5923544956016753</v>
      </c>
      <c r="F480" s="100">
        <f t="shared" si="17"/>
        <v>28.873833882813319</v>
      </c>
      <c r="G480" s="119"/>
    </row>
    <row r="481" spans="1:7" ht="15" customHeight="1" x14ac:dyDescent="0.3">
      <c r="A481" s="38">
        <v>211</v>
      </c>
      <c r="B481" s="50" t="s">
        <v>535</v>
      </c>
      <c r="C481" s="16" t="s">
        <v>536</v>
      </c>
      <c r="D481" s="111">
        <v>69</v>
      </c>
      <c r="E481" s="104">
        <f t="shared" si="16"/>
        <v>2.9686433816031878E-3</v>
      </c>
      <c r="F481" s="104">
        <f t="shared" si="17"/>
        <v>5.3829794869474451E-2</v>
      </c>
      <c r="G481" s="119"/>
    </row>
    <row r="482" spans="1:7" ht="15" customHeight="1" x14ac:dyDescent="0.3">
      <c r="A482" s="38">
        <v>212</v>
      </c>
      <c r="B482" s="50" t="s">
        <v>537</v>
      </c>
      <c r="C482" s="16" t="s">
        <v>538</v>
      </c>
      <c r="D482" s="115">
        <v>296</v>
      </c>
      <c r="E482" s="104">
        <f t="shared" si="16"/>
        <v>1.2735049868906431E-2</v>
      </c>
      <c r="F482" s="104">
        <f t="shared" si="17"/>
        <v>0.23092201857049907</v>
      </c>
      <c r="G482" s="119"/>
    </row>
    <row r="483" spans="1:7" ht="15" customHeight="1" x14ac:dyDescent="0.3">
      <c r="A483" s="38">
        <v>213</v>
      </c>
      <c r="B483" s="50" t="s">
        <v>539</v>
      </c>
      <c r="C483" s="16" t="s">
        <v>540</v>
      </c>
      <c r="D483" s="115">
        <v>606</v>
      </c>
      <c r="E483" s="104">
        <f t="shared" si="16"/>
        <v>2.6072433177558432E-2</v>
      </c>
      <c r="F483" s="104">
        <f t="shared" si="17"/>
        <v>0.47276602450581912</v>
      </c>
      <c r="G483" s="119"/>
    </row>
    <row r="484" spans="1:7" ht="15" customHeight="1" x14ac:dyDescent="0.3">
      <c r="A484" s="38">
        <v>214</v>
      </c>
      <c r="B484" s="50" t="s">
        <v>541</v>
      </c>
      <c r="C484" s="16" t="s">
        <v>542</v>
      </c>
      <c r="D484" s="115">
        <v>107</v>
      </c>
      <c r="E484" s="104">
        <f t="shared" si="16"/>
        <v>4.6035484323411757E-3</v>
      </c>
      <c r="F484" s="104">
        <f t="shared" si="17"/>
        <v>8.3475189145416892E-2</v>
      </c>
      <c r="G484" s="119"/>
    </row>
    <row r="485" spans="1:7" ht="15" customHeight="1" x14ac:dyDescent="0.3">
      <c r="A485" s="38">
        <v>215</v>
      </c>
      <c r="B485" s="50" t="s">
        <v>543</v>
      </c>
      <c r="C485" s="16" t="s">
        <v>544</v>
      </c>
      <c r="D485" s="115">
        <v>276</v>
      </c>
      <c r="E485" s="104">
        <f t="shared" si="16"/>
        <v>1.1874573526412751E-2</v>
      </c>
      <c r="F485" s="104">
        <f t="shared" si="17"/>
        <v>0.2153191794778978</v>
      </c>
      <c r="G485" s="119"/>
    </row>
    <row r="486" spans="1:7" ht="15" customHeight="1" x14ac:dyDescent="0.3">
      <c r="A486" s="38">
        <v>216</v>
      </c>
      <c r="B486" s="50" t="s">
        <v>545</v>
      </c>
      <c r="C486" s="16" t="s">
        <v>546</v>
      </c>
      <c r="D486" s="115">
        <v>10526</v>
      </c>
      <c r="E486" s="104">
        <f t="shared" si="16"/>
        <v>0.45286869905442251</v>
      </c>
      <c r="F486" s="104">
        <f t="shared" si="17"/>
        <v>8.2117742144360584</v>
      </c>
      <c r="G486" s="119"/>
    </row>
    <row r="487" spans="1:7" ht="15" customHeight="1" x14ac:dyDescent="0.3">
      <c r="A487" s="38">
        <v>217</v>
      </c>
      <c r="B487" s="50" t="s">
        <v>547</v>
      </c>
      <c r="C487" s="16" t="s">
        <v>548</v>
      </c>
      <c r="D487" s="115">
        <v>7254</v>
      </c>
      <c r="E487" s="104">
        <f t="shared" si="16"/>
        <v>0.31209476942245684</v>
      </c>
      <c r="F487" s="104">
        <f t="shared" si="17"/>
        <v>5.6591497388864882</v>
      </c>
      <c r="G487" s="119"/>
    </row>
    <row r="488" spans="1:7" ht="15" customHeight="1" x14ac:dyDescent="0.3">
      <c r="A488" s="38">
        <v>218</v>
      </c>
      <c r="B488" s="50" t="s">
        <v>549</v>
      </c>
      <c r="C488" s="16" t="s">
        <v>550</v>
      </c>
      <c r="D488" s="115">
        <v>1</v>
      </c>
      <c r="E488" s="104">
        <f t="shared" si="16"/>
        <v>4.3023817124683886E-5</v>
      </c>
      <c r="F488" s="104">
        <f t="shared" si="17"/>
        <v>7.8014195463006449E-4</v>
      </c>
      <c r="G488" s="119"/>
    </row>
    <row r="489" spans="1:7" ht="15" customHeight="1" x14ac:dyDescent="0.3">
      <c r="A489" s="38">
        <v>219</v>
      </c>
      <c r="B489" s="50" t="s">
        <v>551</v>
      </c>
      <c r="C489" s="16" t="s">
        <v>552</v>
      </c>
      <c r="D489" s="115">
        <v>5</v>
      </c>
      <c r="E489" s="104">
        <f t="shared" si="16"/>
        <v>2.151190856234194E-4</v>
      </c>
      <c r="F489" s="104">
        <f t="shared" si="17"/>
        <v>3.9007097731503224E-3</v>
      </c>
      <c r="G489" s="119"/>
    </row>
    <row r="490" spans="1:7" ht="15" customHeight="1" x14ac:dyDescent="0.3">
      <c r="A490" s="38">
        <v>220</v>
      </c>
      <c r="B490" s="50" t="s">
        <v>553</v>
      </c>
      <c r="C490" s="16" t="s">
        <v>554</v>
      </c>
      <c r="D490" s="115">
        <v>686</v>
      </c>
      <c r="E490" s="104">
        <f t="shared" si="16"/>
        <v>2.9514338547533145E-2</v>
      </c>
      <c r="F490" s="104">
        <f t="shared" si="17"/>
        <v>0.53517738087622413</v>
      </c>
      <c r="G490" s="119"/>
    </row>
    <row r="491" spans="1:7" ht="15" customHeight="1" x14ac:dyDescent="0.3">
      <c r="A491" s="38">
        <v>221</v>
      </c>
      <c r="B491" s="50" t="s">
        <v>555</v>
      </c>
      <c r="C491" s="16" t="s">
        <v>556</v>
      </c>
      <c r="D491" s="115">
        <v>5290</v>
      </c>
      <c r="E491" s="104">
        <f t="shared" ref="E491:E554" si="18">D491/2324294*100</f>
        <v>0.22759599258957772</v>
      </c>
      <c r="F491" s="104">
        <f t="shared" si="17"/>
        <v>4.1269509399930406</v>
      </c>
      <c r="G491" s="119"/>
    </row>
    <row r="492" spans="1:7" ht="15" customHeight="1" x14ac:dyDescent="0.3">
      <c r="A492" s="38">
        <v>222</v>
      </c>
      <c r="B492" s="50" t="s">
        <v>557</v>
      </c>
      <c r="C492" s="16" t="s">
        <v>558</v>
      </c>
      <c r="D492" s="115">
        <v>2698</v>
      </c>
      <c r="E492" s="104">
        <f t="shared" si="18"/>
        <v>0.11607825860239711</v>
      </c>
      <c r="F492" s="104">
        <f t="shared" si="17"/>
        <v>2.104822993591914</v>
      </c>
      <c r="G492" s="119"/>
    </row>
    <row r="493" spans="1:7" ht="15" customHeight="1" x14ac:dyDescent="0.3">
      <c r="A493" s="38">
        <v>223</v>
      </c>
      <c r="B493" s="50" t="s">
        <v>559</v>
      </c>
      <c r="C493" s="16" t="s">
        <v>560</v>
      </c>
      <c r="D493" s="115">
        <v>594</v>
      </c>
      <c r="E493" s="104">
        <f t="shared" si="18"/>
        <v>2.5556147372062226E-2</v>
      </c>
      <c r="F493" s="104">
        <f t="shared" si="17"/>
        <v>0.46340432105025831</v>
      </c>
      <c r="G493" s="119"/>
    </row>
    <row r="494" spans="1:7" ht="15" customHeight="1" x14ac:dyDescent="0.3">
      <c r="A494" s="38">
        <v>224</v>
      </c>
      <c r="B494" s="50" t="s">
        <v>561</v>
      </c>
      <c r="C494" s="16" t="s">
        <v>562</v>
      </c>
      <c r="D494" s="115">
        <v>19</v>
      </c>
      <c r="E494" s="104">
        <f t="shared" si="18"/>
        <v>8.1745252536899384E-4</v>
      </c>
      <c r="F494" s="104">
        <f t="shared" si="17"/>
        <v>1.4822697137971224E-2</v>
      </c>
      <c r="G494" s="119"/>
    </row>
    <row r="495" spans="1:7" ht="15" customHeight="1" x14ac:dyDescent="0.3">
      <c r="A495" s="38">
        <v>225</v>
      </c>
      <c r="B495" s="50" t="s">
        <v>563</v>
      </c>
      <c r="C495" s="16" t="s">
        <v>564</v>
      </c>
      <c r="D495" s="115">
        <v>6</v>
      </c>
      <c r="E495" s="104">
        <f t="shared" si="18"/>
        <v>2.5814290274810326E-4</v>
      </c>
      <c r="F495" s="104">
        <f t="shared" si="17"/>
        <v>4.6808517277803869E-3</v>
      </c>
      <c r="G495" s="119"/>
    </row>
    <row r="496" spans="1:7" ht="15" customHeight="1" x14ac:dyDescent="0.3">
      <c r="A496" s="38">
        <v>226</v>
      </c>
      <c r="B496" s="50" t="s">
        <v>565</v>
      </c>
      <c r="C496" s="16" t="s">
        <v>566</v>
      </c>
      <c r="D496" s="115">
        <v>1093</v>
      </c>
      <c r="E496" s="104">
        <f t="shared" si="18"/>
        <v>4.7025032117279479E-2</v>
      </c>
      <c r="F496" s="104">
        <f t="shared" si="17"/>
        <v>0.8526951564106604</v>
      </c>
      <c r="G496" s="119"/>
    </row>
    <row r="497" spans="1:7" ht="15" customHeight="1" x14ac:dyDescent="0.3">
      <c r="A497" s="38">
        <v>228</v>
      </c>
      <c r="B497" s="50" t="s">
        <v>569</v>
      </c>
      <c r="C497" s="16" t="s">
        <v>570</v>
      </c>
      <c r="D497" s="115">
        <v>1</v>
      </c>
      <c r="E497" s="104">
        <f t="shared" si="18"/>
        <v>4.3023817124683886E-5</v>
      </c>
      <c r="F497" s="104">
        <f t="shared" si="17"/>
        <v>7.8014195463006449E-4</v>
      </c>
      <c r="G497" s="119"/>
    </row>
    <row r="498" spans="1:7" ht="15" customHeight="1" x14ac:dyDescent="0.3">
      <c r="A498" s="38">
        <v>229</v>
      </c>
      <c r="B498" s="50" t="s">
        <v>571</v>
      </c>
      <c r="C498" s="16" t="s">
        <v>572</v>
      </c>
      <c r="D498" s="115">
        <v>208</v>
      </c>
      <c r="E498" s="104">
        <f t="shared" si="18"/>
        <v>8.9489539619342483E-3</v>
      </c>
      <c r="F498" s="104">
        <f t="shared" si="17"/>
        <v>0.16226952656305341</v>
      </c>
      <c r="G498" s="119"/>
    </row>
    <row r="499" spans="1:7" ht="15" customHeight="1" x14ac:dyDescent="0.3">
      <c r="A499" s="38">
        <v>230</v>
      </c>
      <c r="B499" s="50" t="s">
        <v>573</v>
      </c>
      <c r="C499" s="16" t="s">
        <v>574</v>
      </c>
      <c r="D499" s="115">
        <v>1313</v>
      </c>
      <c r="E499" s="104">
        <f t="shared" si="18"/>
        <v>5.6490271884709939E-2</v>
      </c>
      <c r="F499" s="104">
        <f t="shared" si="17"/>
        <v>1.0243263864292746</v>
      </c>
      <c r="G499" s="119"/>
    </row>
    <row r="500" spans="1:7" ht="15" customHeight="1" x14ac:dyDescent="0.3">
      <c r="A500" s="38">
        <v>233</v>
      </c>
      <c r="B500" s="50" t="s">
        <v>579</v>
      </c>
      <c r="C500" s="16" t="s">
        <v>580</v>
      </c>
      <c r="D500" s="115">
        <v>5962</v>
      </c>
      <c r="E500" s="104">
        <f t="shared" si="18"/>
        <v>0.25650799769736532</v>
      </c>
      <c r="F500" s="104">
        <f t="shared" si="17"/>
        <v>4.6512063335044447</v>
      </c>
      <c r="G500" s="119"/>
    </row>
    <row r="501" spans="1:7" ht="15" customHeight="1" x14ac:dyDescent="0.3">
      <c r="A501" s="38">
        <v>234</v>
      </c>
      <c r="B501" s="21" t="s">
        <v>583</v>
      </c>
      <c r="C501" s="54" t="s">
        <v>584</v>
      </c>
      <c r="D501" s="111">
        <v>1</v>
      </c>
      <c r="E501" s="104">
        <f t="shared" si="18"/>
        <v>4.3023817124683886E-5</v>
      </c>
      <c r="F501" s="104">
        <f t="shared" si="17"/>
        <v>7.8014195463006449E-4</v>
      </c>
      <c r="G501" s="119"/>
    </row>
    <row r="502" spans="1:7" ht="15" customHeight="1" x14ac:dyDescent="0.3">
      <c r="A502" s="46" t="s">
        <v>581</v>
      </c>
      <c r="B502" s="45" t="s">
        <v>805</v>
      </c>
      <c r="C502" s="46" t="s">
        <v>582</v>
      </c>
      <c r="D502" s="47">
        <f>SUM(D503:D504)</f>
        <v>2</v>
      </c>
      <c r="E502" s="100">
        <f t="shared" si="18"/>
        <v>8.6047634249367773E-5</v>
      </c>
      <c r="F502" s="100">
        <f t="shared" si="17"/>
        <v>1.560283909260129E-3</v>
      </c>
      <c r="G502" s="119"/>
    </row>
    <row r="503" spans="1:7" ht="15" customHeight="1" x14ac:dyDescent="0.3">
      <c r="A503" s="38">
        <v>242</v>
      </c>
      <c r="B503" s="21" t="s">
        <v>597</v>
      </c>
      <c r="C503" s="54" t="s">
        <v>598</v>
      </c>
      <c r="D503" s="115">
        <v>1</v>
      </c>
      <c r="E503" s="104">
        <f t="shared" si="18"/>
        <v>4.3023817124683886E-5</v>
      </c>
      <c r="F503" s="104">
        <f t="shared" si="17"/>
        <v>7.8014195463006449E-4</v>
      </c>
      <c r="G503" s="119"/>
    </row>
    <row r="504" spans="1:7" ht="15" customHeight="1" x14ac:dyDescent="0.3">
      <c r="A504" s="38">
        <v>244</v>
      </c>
      <c r="B504" s="21" t="s">
        <v>601</v>
      </c>
      <c r="C504" s="54" t="s">
        <v>602</v>
      </c>
      <c r="D504" s="111">
        <v>1</v>
      </c>
      <c r="E504" s="104">
        <f t="shared" si="18"/>
        <v>4.3023817124683886E-5</v>
      </c>
      <c r="F504" s="104">
        <f t="shared" si="17"/>
        <v>7.8014195463006449E-4</v>
      </c>
      <c r="G504" s="119"/>
    </row>
    <row r="505" spans="1:7" ht="15" customHeight="1" x14ac:dyDescent="0.3">
      <c r="A505" s="46" t="s">
        <v>603</v>
      </c>
      <c r="B505" s="45" t="s">
        <v>806</v>
      </c>
      <c r="C505" s="46" t="s">
        <v>604</v>
      </c>
      <c r="D505" s="47">
        <f>SUM(D506:D514)</f>
        <v>8197</v>
      </c>
      <c r="E505" s="100">
        <f t="shared" si="18"/>
        <v>0.35266622897103378</v>
      </c>
      <c r="F505" s="100">
        <f t="shared" si="17"/>
        <v>6.3948236021026386</v>
      </c>
      <c r="G505" s="119"/>
    </row>
    <row r="506" spans="1:7" ht="15" customHeight="1" x14ac:dyDescent="0.3">
      <c r="A506" s="101">
        <v>245</v>
      </c>
      <c r="B506" s="102" t="s">
        <v>605</v>
      </c>
      <c r="C506" s="103" t="s">
        <v>606</v>
      </c>
      <c r="D506" s="115">
        <v>127</v>
      </c>
      <c r="E506" s="104">
        <f t="shared" si="18"/>
        <v>5.464024774834853E-3</v>
      </c>
      <c r="F506" s="104">
        <f t="shared" si="17"/>
        <v>9.9078028238018201E-2</v>
      </c>
      <c r="G506" s="119"/>
    </row>
    <row r="507" spans="1:7" ht="15" customHeight="1" x14ac:dyDescent="0.3">
      <c r="A507" s="101">
        <v>246</v>
      </c>
      <c r="B507" s="102" t="s">
        <v>607</v>
      </c>
      <c r="C507" s="103" t="s">
        <v>608</v>
      </c>
      <c r="D507" s="115">
        <v>1300</v>
      </c>
      <c r="E507" s="104">
        <f t="shared" si="18"/>
        <v>5.5930962262089053E-2</v>
      </c>
      <c r="F507" s="104">
        <f t="shared" si="17"/>
        <v>1.014184541019084</v>
      </c>
      <c r="G507" s="119"/>
    </row>
    <row r="508" spans="1:7" ht="15" customHeight="1" x14ac:dyDescent="0.3">
      <c r="A508" s="38">
        <v>247</v>
      </c>
      <c r="B508" s="50" t="s">
        <v>609</v>
      </c>
      <c r="C508" s="16" t="s">
        <v>610</v>
      </c>
      <c r="D508" s="115">
        <v>406</v>
      </c>
      <c r="E508" s="104">
        <f t="shared" si="18"/>
        <v>1.7467669752621658E-2</v>
      </c>
      <c r="F508" s="104">
        <f t="shared" si="17"/>
        <v>0.31673763357980617</v>
      </c>
      <c r="G508" s="119"/>
    </row>
    <row r="509" spans="1:7" ht="15" customHeight="1" x14ac:dyDescent="0.3">
      <c r="A509" s="38">
        <v>248</v>
      </c>
      <c r="B509" s="50" t="s">
        <v>752</v>
      </c>
      <c r="C509" s="16" t="s">
        <v>753</v>
      </c>
      <c r="D509" s="115">
        <v>500</v>
      </c>
      <c r="E509" s="104">
        <f t="shared" si="18"/>
        <v>2.151190856234194E-2</v>
      </c>
      <c r="F509" s="104">
        <f t="shared" si="17"/>
        <v>0.39007097731503226</v>
      </c>
      <c r="G509" s="119"/>
    </row>
    <row r="510" spans="1:7" ht="15" customHeight="1" x14ac:dyDescent="0.3">
      <c r="A510" s="38">
        <v>249</v>
      </c>
      <c r="B510" s="50" t="s">
        <v>611</v>
      </c>
      <c r="C510" s="16" t="s">
        <v>612</v>
      </c>
      <c r="D510" s="111">
        <v>620</v>
      </c>
      <c r="E510" s="104">
        <f t="shared" si="18"/>
        <v>2.6674766617304009E-2</v>
      </c>
      <c r="F510" s="104">
        <f t="shared" si="17"/>
        <v>0.48368801187063998</v>
      </c>
      <c r="G510" s="119"/>
    </row>
    <row r="511" spans="1:7" ht="15" customHeight="1" x14ac:dyDescent="0.3">
      <c r="A511" s="101">
        <v>250</v>
      </c>
      <c r="B511" s="102" t="s">
        <v>613</v>
      </c>
      <c r="C511" s="103" t="s">
        <v>746</v>
      </c>
      <c r="D511" s="120">
        <v>115</v>
      </c>
      <c r="E511" s="104">
        <f t="shared" si="18"/>
        <v>4.9477389693386468E-3</v>
      </c>
      <c r="F511" s="104">
        <f t="shared" si="17"/>
        <v>8.9716324782457418E-2</v>
      </c>
      <c r="G511" s="119"/>
    </row>
    <row r="512" spans="1:7" ht="15" customHeight="1" x14ac:dyDescent="0.3">
      <c r="A512" s="38">
        <v>251</v>
      </c>
      <c r="B512" s="21" t="s">
        <v>615</v>
      </c>
      <c r="C512" s="54" t="s">
        <v>614</v>
      </c>
      <c r="D512" s="115">
        <v>574</v>
      </c>
      <c r="E512" s="104">
        <f t="shared" si="18"/>
        <v>2.4695671029568548E-2</v>
      </c>
      <c r="F512" s="104">
        <f t="shared" si="17"/>
        <v>0.44780148195765701</v>
      </c>
      <c r="G512" s="119"/>
    </row>
    <row r="513" spans="1:7" ht="15" customHeight="1" x14ac:dyDescent="0.3">
      <c r="A513" s="101">
        <v>252</v>
      </c>
      <c r="B513" s="102" t="s">
        <v>742</v>
      </c>
      <c r="C513" s="103" t="s">
        <v>741</v>
      </c>
      <c r="D513" s="111">
        <v>90</v>
      </c>
      <c r="E513" s="104">
        <f t="shared" si="18"/>
        <v>3.8721435412215495E-3</v>
      </c>
      <c r="F513" s="104">
        <f t="shared" si="17"/>
        <v>7.02127759167058E-2</v>
      </c>
      <c r="G513" s="119"/>
    </row>
    <row r="514" spans="1:7" ht="15" customHeight="1" x14ac:dyDescent="0.3">
      <c r="A514" s="38">
        <v>253</v>
      </c>
      <c r="B514" s="21" t="s">
        <v>616</v>
      </c>
      <c r="C514" s="54" t="s">
        <v>617</v>
      </c>
      <c r="D514" s="111">
        <v>4465</v>
      </c>
      <c r="E514" s="104">
        <f t="shared" si="18"/>
        <v>0.19210134346171354</v>
      </c>
      <c r="F514" s="104">
        <f t="shared" si="17"/>
        <v>3.4833338274232379</v>
      </c>
      <c r="G514" s="119"/>
    </row>
    <row r="515" spans="1:7" ht="15" customHeight="1" x14ac:dyDescent="0.3">
      <c r="A515" s="46" t="s">
        <v>618</v>
      </c>
      <c r="B515" s="45" t="s">
        <v>807</v>
      </c>
      <c r="C515" s="46" t="s">
        <v>619</v>
      </c>
      <c r="D515" s="47">
        <f>SUM(D516:D528)</f>
        <v>20173</v>
      </c>
      <c r="E515" s="100">
        <f t="shared" si="18"/>
        <v>0.86791946285624788</v>
      </c>
      <c r="F515" s="100">
        <f t="shared" si="17"/>
        <v>15.737803650752291</v>
      </c>
      <c r="G515" s="119"/>
    </row>
    <row r="516" spans="1:7" ht="15" customHeight="1" x14ac:dyDescent="0.3">
      <c r="A516" s="38">
        <v>254</v>
      </c>
      <c r="B516" s="21" t="s">
        <v>620</v>
      </c>
      <c r="C516" s="54" t="s">
        <v>621</v>
      </c>
      <c r="D516" s="115">
        <v>103</v>
      </c>
      <c r="E516" s="104">
        <f t="shared" si="18"/>
        <v>4.4314531638424397E-3</v>
      </c>
      <c r="F516" s="104">
        <f t="shared" si="17"/>
        <v>8.0354621326896636E-2</v>
      </c>
      <c r="G516" s="119"/>
    </row>
    <row r="517" spans="1:7" ht="15" customHeight="1" x14ac:dyDescent="0.3">
      <c r="A517" s="38">
        <v>255</v>
      </c>
      <c r="B517" s="21" t="s">
        <v>622</v>
      </c>
      <c r="C517" s="54" t="s">
        <v>623</v>
      </c>
      <c r="D517" s="115">
        <v>350</v>
      </c>
      <c r="E517" s="104">
        <f t="shared" si="18"/>
        <v>1.5058335993639361E-2</v>
      </c>
      <c r="F517" s="104">
        <f t="shared" si="17"/>
        <v>0.27304968412052261</v>
      </c>
      <c r="G517" s="119"/>
    </row>
    <row r="518" spans="1:7" ht="15" customHeight="1" x14ac:dyDescent="0.3">
      <c r="A518" s="38">
        <v>256</v>
      </c>
      <c r="B518" s="21" t="s">
        <v>624</v>
      </c>
      <c r="C518" s="54" t="s">
        <v>625</v>
      </c>
      <c r="D518" s="115">
        <v>2550</v>
      </c>
      <c r="E518" s="104">
        <f t="shared" si="18"/>
        <v>0.1097107336679439</v>
      </c>
      <c r="F518" s="104">
        <f t="shared" si="17"/>
        <v>1.9893619843066646</v>
      </c>
      <c r="G518" s="119"/>
    </row>
    <row r="519" spans="1:7" ht="15" customHeight="1" x14ac:dyDescent="0.3">
      <c r="A519" s="38">
        <v>257</v>
      </c>
      <c r="B519" s="21" t="s">
        <v>626</v>
      </c>
      <c r="C519" s="54" t="s">
        <v>627</v>
      </c>
      <c r="D519" s="115">
        <v>189</v>
      </c>
      <c r="E519" s="104">
        <f t="shared" si="18"/>
        <v>8.1315014365652537E-3</v>
      </c>
      <c r="F519" s="104">
        <f t="shared" si="17"/>
        <v>0.14744682942508219</v>
      </c>
      <c r="G519" s="119"/>
    </row>
    <row r="520" spans="1:7" ht="15" customHeight="1" x14ac:dyDescent="0.3">
      <c r="A520" s="38">
        <v>258</v>
      </c>
      <c r="B520" s="21" t="s">
        <v>628</v>
      </c>
      <c r="C520" s="54" t="s">
        <v>629</v>
      </c>
      <c r="D520" s="115">
        <v>17</v>
      </c>
      <c r="E520" s="104">
        <f t="shared" si="18"/>
        <v>7.3140489111962596E-4</v>
      </c>
      <c r="F520" s="104">
        <f t="shared" si="17"/>
        <v>1.3262413228711096E-2</v>
      </c>
      <c r="G520" s="119"/>
    </row>
    <row r="521" spans="1:7" ht="15" customHeight="1" x14ac:dyDescent="0.3">
      <c r="A521" s="38">
        <v>259</v>
      </c>
      <c r="B521" s="21" t="s">
        <v>630</v>
      </c>
      <c r="C521" s="54" t="s">
        <v>631</v>
      </c>
      <c r="D521" s="115">
        <v>1012</v>
      </c>
      <c r="E521" s="104">
        <f t="shared" si="18"/>
        <v>4.354010293018009E-2</v>
      </c>
      <c r="F521" s="104">
        <f t="shared" si="17"/>
        <v>0.78950365808562528</v>
      </c>
      <c r="G521" s="119"/>
    </row>
    <row r="522" spans="1:7" ht="15" customHeight="1" x14ac:dyDescent="0.3">
      <c r="A522" s="38">
        <v>260</v>
      </c>
      <c r="B522" s="21" t="s">
        <v>632</v>
      </c>
      <c r="C522" s="54" t="s">
        <v>633</v>
      </c>
      <c r="D522" s="115">
        <v>1149</v>
      </c>
      <c r="E522" s="104">
        <f t="shared" si="18"/>
        <v>4.9434365876261779E-2</v>
      </c>
      <c r="F522" s="104">
        <f t="shared" si="17"/>
        <v>0.89638310586994407</v>
      </c>
      <c r="G522" s="119"/>
    </row>
    <row r="523" spans="1:7" ht="15" customHeight="1" x14ac:dyDescent="0.3">
      <c r="A523" s="38">
        <v>261</v>
      </c>
      <c r="B523" s="21" t="s">
        <v>634</v>
      </c>
      <c r="C523" s="54" t="s">
        <v>635</v>
      </c>
      <c r="D523" s="115">
        <v>2548</v>
      </c>
      <c r="E523" s="104">
        <f t="shared" si="18"/>
        <v>0.10962468603369453</v>
      </c>
      <c r="F523" s="104">
        <f t="shared" si="17"/>
        <v>1.9878017003974042</v>
      </c>
      <c r="G523" s="119"/>
    </row>
    <row r="524" spans="1:7" ht="15" customHeight="1" x14ac:dyDescent="0.3">
      <c r="A524" s="38">
        <v>262</v>
      </c>
      <c r="B524" s="21" t="s">
        <v>636</v>
      </c>
      <c r="C524" s="54" t="s">
        <v>637</v>
      </c>
      <c r="D524" s="115">
        <v>233</v>
      </c>
      <c r="E524" s="104">
        <f t="shared" si="18"/>
        <v>1.0024549390051344E-2</v>
      </c>
      <c r="F524" s="104">
        <f t="shared" si="17"/>
        <v>0.18177307542880503</v>
      </c>
      <c r="G524" s="119"/>
    </row>
    <row r="525" spans="1:7" ht="15" customHeight="1" x14ac:dyDescent="0.3">
      <c r="A525" s="38">
        <v>263</v>
      </c>
      <c r="B525" s="21" t="s">
        <v>638</v>
      </c>
      <c r="C525" s="54" t="s">
        <v>639</v>
      </c>
      <c r="D525" s="117">
        <v>7571</v>
      </c>
      <c r="E525" s="104">
        <f t="shared" si="18"/>
        <v>0.32573331945098172</v>
      </c>
      <c r="F525" s="104">
        <f t="shared" si="17"/>
        <v>5.9064547385042179</v>
      </c>
      <c r="G525" s="119"/>
    </row>
    <row r="526" spans="1:7" ht="15" customHeight="1" x14ac:dyDescent="0.3">
      <c r="A526" s="38">
        <v>264</v>
      </c>
      <c r="B526" s="21" t="s">
        <v>640</v>
      </c>
      <c r="C526" s="54" t="s">
        <v>641</v>
      </c>
      <c r="D526" s="115">
        <v>2571</v>
      </c>
      <c r="E526" s="104">
        <f t="shared" si="18"/>
        <v>0.11061423382756226</v>
      </c>
      <c r="F526" s="104">
        <f t="shared" si="17"/>
        <v>2.0057449653538955</v>
      </c>
      <c r="G526" s="119"/>
    </row>
    <row r="527" spans="1:7" ht="15" customHeight="1" x14ac:dyDescent="0.3">
      <c r="A527" s="38">
        <v>265</v>
      </c>
      <c r="B527" s="21" t="s">
        <v>642</v>
      </c>
      <c r="C527" s="54" t="s">
        <v>643</v>
      </c>
      <c r="D527" s="115">
        <v>1563</v>
      </c>
      <c r="E527" s="104">
        <f t="shared" si="18"/>
        <v>6.7246226165880912E-2</v>
      </c>
      <c r="F527" s="104">
        <f t="shared" si="17"/>
        <v>1.2193618750867907</v>
      </c>
      <c r="G527" s="119"/>
    </row>
    <row r="528" spans="1:7" ht="15" customHeight="1" x14ac:dyDescent="0.3">
      <c r="A528" s="38">
        <v>266</v>
      </c>
      <c r="B528" s="21" t="s">
        <v>644</v>
      </c>
      <c r="C528" s="54" t="s">
        <v>645</v>
      </c>
      <c r="D528" s="111">
        <v>317</v>
      </c>
      <c r="E528" s="104">
        <f t="shared" si="18"/>
        <v>1.3638550028524789E-2</v>
      </c>
      <c r="F528" s="104">
        <f t="shared" si="17"/>
        <v>0.24730499961773045</v>
      </c>
      <c r="G528" s="119"/>
    </row>
    <row r="529" spans="1:7" ht="15" customHeight="1" x14ac:dyDescent="0.3">
      <c r="A529" s="46" t="s">
        <v>646</v>
      </c>
      <c r="B529" s="45" t="s">
        <v>808</v>
      </c>
      <c r="C529" s="46" t="s">
        <v>647</v>
      </c>
      <c r="D529" s="47">
        <f>SUM(D530:D533)</f>
        <v>273408</v>
      </c>
      <c r="E529" s="100">
        <f t="shared" si="18"/>
        <v>11.763055792425572</v>
      </c>
      <c r="F529" s="100">
        <f t="shared" si="17"/>
        <v>213.29705153149666</v>
      </c>
      <c r="G529" s="119"/>
    </row>
    <row r="530" spans="1:7" ht="15" customHeight="1" x14ac:dyDescent="0.3">
      <c r="A530" s="38">
        <v>267</v>
      </c>
      <c r="B530" s="21" t="s">
        <v>648</v>
      </c>
      <c r="C530" s="54" t="s">
        <v>649</v>
      </c>
      <c r="D530" s="111">
        <v>34343</v>
      </c>
      <c r="E530" s="104">
        <f t="shared" si="18"/>
        <v>1.4775669515130185</v>
      </c>
      <c r="F530" s="104">
        <f t="shared" ref="F530:F592" si="19">D530/1281818*1000</f>
        <v>26.792415147860304</v>
      </c>
      <c r="G530" s="119"/>
    </row>
    <row r="531" spans="1:7" ht="15" customHeight="1" x14ac:dyDescent="0.3">
      <c r="A531" s="38">
        <v>268</v>
      </c>
      <c r="B531" s="21" t="s">
        <v>650</v>
      </c>
      <c r="C531" s="54" t="s">
        <v>651</v>
      </c>
      <c r="D531" s="115">
        <v>103580</v>
      </c>
      <c r="E531" s="104">
        <f t="shared" si="18"/>
        <v>4.4564069777747566</v>
      </c>
      <c r="F531" s="104">
        <f t="shared" si="19"/>
        <v>80.807103660582086</v>
      </c>
      <c r="G531" s="119"/>
    </row>
    <row r="532" spans="1:7" ht="15" customHeight="1" x14ac:dyDescent="0.3">
      <c r="A532" s="38">
        <v>269</v>
      </c>
      <c r="B532" s="21" t="s">
        <v>652</v>
      </c>
      <c r="C532" s="54" t="s">
        <v>653</v>
      </c>
      <c r="D532" s="111">
        <v>1085</v>
      </c>
      <c r="E532" s="104">
        <f t="shared" si="18"/>
        <v>4.6680841580282011E-2</v>
      </c>
      <c r="F532" s="104">
        <f t="shared" si="19"/>
        <v>0.84645402077361998</v>
      </c>
      <c r="G532" s="119"/>
    </row>
    <row r="533" spans="1:7" ht="15" customHeight="1" x14ac:dyDescent="0.3">
      <c r="A533" s="38">
        <v>270</v>
      </c>
      <c r="B533" s="21" t="s">
        <v>654</v>
      </c>
      <c r="C533" s="54" t="s">
        <v>655</v>
      </c>
      <c r="D533" s="111">
        <v>134400</v>
      </c>
      <c r="E533" s="104">
        <f t="shared" si="18"/>
        <v>5.7824010215575132</v>
      </c>
      <c r="F533" s="104">
        <f t="shared" si="19"/>
        <v>104.85107870228066</v>
      </c>
      <c r="G533" s="119"/>
    </row>
    <row r="534" spans="1:7" ht="15" customHeight="1" x14ac:dyDescent="0.3">
      <c r="A534" s="46" t="s">
        <v>656</v>
      </c>
      <c r="B534" s="45" t="s">
        <v>809</v>
      </c>
      <c r="C534" s="46" t="s">
        <v>657</v>
      </c>
      <c r="D534" s="47">
        <f>SUM(D535:D553)</f>
        <v>74911</v>
      </c>
      <c r="E534" s="100">
        <f t="shared" si="18"/>
        <v>3.2229571646271946</v>
      </c>
      <c r="F534" s="100">
        <f t="shared" si="19"/>
        <v>58.441213963292761</v>
      </c>
      <c r="G534" s="119"/>
    </row>
    <row r="535" spans="1:7" ht="15" customHeight="1" x14ac:dyDescent="0.3">
      <c r="A535" s="38">
        <v>271</v>
      </c>
      <c r="B535" s="21" t="s">
        <v>658</v>
      </c>
      <c r="C535" s="54" t="s">
        <v>659</v>
      </c>
      <c r="D535" s="115">
        <v>548</v>
      </c>
      <c r="E535" s="104">
        <f t="shared" si="18"/>
        <v>2.3577051784326768E-2</v>
      </c>
      <c r="F535" s="104">
        <f t="shared" si="19"/>
        <v>0.42751779113727534</v>
      </c>
      <c r="G535" s="119"/>
    </row>
    <row r="536" spans="1:7" ht="15" customHeight="1" x14ac:dyDescent="0.3">
      <c r="A536" s="38">
        <v>272</v>
      </c>
      <c r="B536" s="21" t="s">
        <v>660</v>
      </c>
      <c r="C536" s="54" t="s">
        <v>661</v>
      </c>
      <c r="D536" s="115">
        <v>100</v>
      </c>
      <c r="E536" s="104">
        <f t="shared" si="18"/>
        <v>4.3023817124683882E-3</v>
      </c>
      <c r="F536" s="104">
        <f t="shared" si="19"/>
        <v>7.8014195463006447E-2</v>
      </c>
      <c r="G536" s="119"/>
    </row>
    <row r="537" spans="1:7" ht="15" customHeight="1" x14ac:dyDescent="0.3">
      <c r="A537" s="38">
        <v>273</v>
      </c>
      <c r="B537" s="21" t="s">
        <v>662</v>
      </c>
      <c r="C537" s="54" t="s">
        <v>663</v>
      </c>
      <c r="D537" s="115">
        <v>121</v>
      </c>
      <c r="E537" s="104">
        <f t="shared" si="18"/>
        <v>5.2058818720867499E-3</v>
      </c>
      <c r="F537" s="104">
        <f t="shared" si="19"/>
        <v>9.439717651023781E-2</v>
      </c>
      <c r="G537" s="119"/>
    </row>
    <row r="538" spans="1:7" ht="15" customHeight="1" x14ac:dyDescent="0.3">
      <c r="A538" s="38">
        <v>274</v>
      </c>
      <c r="B538" s="21" t="s">
        <v>664</v>
      </c>
      <c r="C538" s="54" t="s">
        <v>665</v>
      </c>
      <c r="D538" s="115">
        <v>6548</v>
      </c>
      <c r="E538" s="104">
        <f t="shared" si="18"/>
        <v>0.28171995453243009</v>
      </c>
      <c r="F538" s="104">
        <f t="shared" si="19"/>
        <v>5.1083695189176623</v>
      </c>
      <c r="G538" s="119"/>
    </row>
    <row r="539" spans="1:7" ht="15" customHeight="1" x14ac:dyDescent="0.3">
      <c r="A539" s="38">
        <v>275</v>
      </c>
      <c r="B539" s="21" t="s">
        <v>666</v>
      </c>
      <c r="C539" s="54" t="s">
        <v>667</v>
      </c>
      <c r="D539" s="115">
        <v>14</v>
      </c>
      <c r="E539" s="104">
        <f t="shared" si="18"/>
        <v>6.023334397455743E-4</v>
      </c>
      <c r="F539" s="104">
        <f t="shared" si="19"/>
        <v>1.0921987364820904E-2</v>
      </c>
      <c r="G539" s="119"/>
    </row>
    <row r="540" spans="1:7" ht="15" customHeight="1" x14ac:dyDescent="0.3">
      <c r="A540" s="38">
        <v>276</v>
      </c>
      <c r="B540" s="21" t="s">
        <v>668</v>
      </c>
      <c r="C540" s="54" t="s">
        <v>669</v>
      </c>
      <c r="D540" s="115">
        <v>6681</v>
      </c>
      <c r="E540" s="104">
        <f t="shared" si="18"/>
        <v>0.28744212221001303</v>
      </c>
      <c r="F540" s="104">
        <f t="shared" si="19"/>
        <v>5.2121283988834612</v>
      </c>
      <c r="G540" s="119"/>
    </row>
    <row r="541" spans="1:7" ht="15" customHeight="1" x14ac:dyDescent="0.3">
      <c r="A541" s="38">
        <v>277</v>
      </c>
      <c r="B541" s="21" t="s">
        <v>670</v>
      </c>
      <c r="C541" s="54" t="s">
        <v>671</v>
      </c>
      <c r="D541" s="115">
        <v>528</v>
      </c>
      <c r="E541" s="104">
        <f t="shared" si="18"/>
        <v>2.271657544183309E-2</v>
      </c>
      <c r="F541" s="104">
        <f t="shared" si="19"/>
        <v>0.41191495204467404</v>
      </c>
      <c r="G541" s="119"/>
    </row>
    <row r="542" spans="1:7" ht="15" customHeight="1" x14ac:dyDescent="0.3">
      <c r="A542" s="38">
        <v>278</v>
      </c>
      <c r="B542" s="21" t="s">
        <v>672</v>
      </c>
      <c r="C542" s="54" t="s">
        <v>673</v>
      </c>
      <c r="D542" s="115">
        <v>268</v>
      </c>
      <c r="E542" s="104">
        <f t="shared" si="18"/>
        <v>1.1530382989415281E-2</v>
      </c>
      <c r="F542" s="104">
        <f t="shared" si="19"/>
        <v>0.20907804384085729</v>
      </c>
      <c r="G542" s="119"/>
    </row>
    <row r="543" spans="1:7" ht="15" customHeight="1" x14ac:dyDescent="0.3">
      <c r="A543" s="38">
        <v>279</v>
      </c>
      <c r="B543" s="21" t="s">
        <v>674</v>
      </c>
      <c r="C543" s="54" t="s">
        <v>675</v>
      </c>
      <c r="D543" s="115">
        <v>74</v>
      </c>
      <c r="E543" s="104">
        <f t="shared" si="18"/>
        <v>3.1837624672266078E-3</v>
      </c>
      <c r="F543" s="104">
        <f t="shared" si="19"/>
        <v>5.7730504642624768E-2</v>
      </c>
      <c r="G543" s="119"/>
    </row>
    <row r="544" spans="1:7" ht="15" customHeight="1" x14ac:dyDescent="0.3">
      <c r="A544" s="38">
        <v>280</v>
      </c>
      <c r="B544" s="21" t="s">
        <v>676</v>
      </c>
      <c r="C544" s="54" t="s">
        <v>677</v>
      </c>
      <c r="D544" s="115">
        <v>297</v>
      </c>
      <c r="E544" s="104">
        <f t="shared" si="18"/>
        <v>1.2778073686031113E-2</v>
      </c>
      <c r="F544" s="104">
        <f t="shared" si="19"/>
        <v>0.23170216052512915</v>
      </c>
      <c r="G544" s="119"/>
    </row>
    <row r="545" spans="1:7" ht="15" customHeight="1" x14ac:dyDescent="0.3">
      <c r="A545" s="38">
        <v>281</v>
      </c>
      <c r="B545" s="21" t="s">
        <v>678</v>
      </c>
      <c r="C545" s="54" t="s">
        <v>679</v>
      </c>
      <c r="D545" s="115">
        <v>50005</v>
      </c>
      <c r="E545" s="104">
        <f t="shared" si="18"/>
        <v>2.1514059753198178</v>
      </c>
      <c r="F545" s="104">
        <f t="shared" si="19"/>
        <v>39.010998441276378</v>
      </c>
      <c r="G545" s="119"/>
    </row>
    <row r="546" spans="1:7" ht="15" customHeight="1" x14ac:dyDescent="0.3">
      <c r="A546" s="38">
        <v>282</v>
      </c>
      <c r="B546" s="21" t="s">
        <v>680</v>
      </c>
      <c r="C546" s="54" t="s">
        <v>681</v>
      </c>
      <c r="D546" s="115">
        <v>2261</v>
      </c>
      <c r="E546" s="104">
        <f t="shared" si="18"/>
        <v>9.727685051891026E-2</v>
      </c>
      <c r="F546" s="104">
        <f t="shared" si="19"/>
        <v>1.7639009594185757</v>
      </c>
      <c r="G546" s="119"/>
    </row>
    <row r="547" spans="1:7" ht="15" customHeight="1" x14ac:dyDescent="0.3">
      <c r="A547" s="38">
        <v>283</v>
      </c>
      <c r="B547" s="21" t="s">
        <v>682</v>
      </c>
      <c r="C547" s="54" t="s">
        <v>683</v>
      </c>
      <c r="D547" s="115">
        <v>2407</v>
      </c>
      <c r="E547" s="104">
        <f t="shared" si="18"/>
        <v>0.1035583278191141</v>
      </c>
      <c r="F547" s="104">
        <f t="shared" si="19"/>
        <v>1.8778016847945651</v>
      </c>
      <c r="G547" s="119"/>
    </row>
    <row r="548" spans="1:7" ht="15" customHeight="1" x14ac:dyDescent="0.3">
      <c r="A548" s="38">
        <v>284</v>
      </c>
      <c r="B548" s="21" t="s">
        <v>684</v>
      </c>
      <c r="C548" s="54" t="s">
        <v>685</v>
      </c>
      <c r="D548" s="115">
        <v>130</v>
      </c>
      <c r="E548" s="104">
        <f t="shared" si="18"/>
        <v>5.5930962262089046E-3</v>
      </c>
      <c r="F548" s="104">
        <f t="shared" si="19"/>
        <v>0.10141845410190839</v>
      </c>
      <c r="G548" s="119"/>
    </row>
    <row r="549" spans="1:7" ht="15" customHeight="1" x14ac:dyDescent="0.3">
      <c r="A549" s="38">
        <v>285</v>
      </c>
      <c r="B549" s="21" t="s">
        <v>686</v>
      </c>
      <c r="C549" s="54" t="s">
        <v>687</v>
      </c>
      <c r="D549" s="111">
        <v>314</v>
      </c>
      <c r="E549" s="104">
        <f t="shared" si="18"/>
        <v>1.3509478577150739E-2</v>
      </c>
      <c r="F549" s="104">
        <f t="shared" si="19"/>
        <v>0.24496457375384026</v>
      </c>
      <c r="G549" s="119"/>
    </row>
    <row r="550" spans="1:7" ht="15" customHeight="1" x14ac:dyDescent="0.3">
      <c r="A550" s="38">
        <v>286</v>
      </c>
      <c r="B550" s="21" t="s">
        <v>688</v>
      </c>
      <c r="C550" s="54" t="s">
        <v>689</v>
      </c>
      <c r="D550" s="115">
        <v>206</v>
      </c>
      <c r="E550" s="104">
        <f t="shared" si="18"/>
        <v>8.8629063276848795E-3</v>
      </c>
      <c r="F550" s="104">
        <f t="shared" si="19"/>
        <v>0.16070924265379327</v>
      </c>
      <c r="G550" s="119"/>
    </row>
    <row r="551" spans="1:7" ht="15" customHeight="1" x14ac:dyDescent="0.3">
      <c r="A551" s="38">
        <v>287</v>
      </c>
      <c r="B551" s="21" t="s">
        <v>690</v>
      </c>
      <c r="C551" s="54" t="s">
        <v>691</v>
      </c>
      <c r="D551" s="115">
        <v>3892</v>
      </c>
      <c r="E551" s="104">
        <f t="shared" si="18"/>
        <v>0.16744869624926967</v>
      </c>
      <c r="F551" s="104">
        <f t="shared" si="19"/>
        <v>3.036312487420211</v>
      </c>
      <c r="G551" s="119"/>
    </row>
    <row r="552" spans="1:7" ht="15" customHeight="1" x14ac:dyDescent="0.3">
      <c r="A552" s="38">
        <v>288</v>
      </c>
      <c r="B552" s="21" t="s">
        <v>692</v>
      </c>
      <c r="C552" s="54" t="s">
        <v>693</v>
      </c>
      <c r="D552" s="111">
        <v>473</v>
      </c>
      <c r="E552" s="104">
        <f t="shared" si="18"/>
        <v>2.0350265499975477E-2</v>
      </c>
      <c r="F552" s="104">
        <f t="shared" si="19"/>
        <v>0.36900714454002048</v>
      </c>
      <c r="G552" s="119"/>
    </row>
    <row r="553" spans="1:7" ht="15" customHeight="1" x14ac:dyDescent="0.3">
      <c r="A553" s="38">
        <v>289</v>
      </c>
      <c r="B553" s="21" t="s">
        <v>694</v>
      </c>
      <c r="C553" s="54" t="s">
        <v>695</v>
      </c>
      <c r="D553" s="111">
        <v>44</v>
      </c>
      <c r="E553" s="104">
        <f t="shared" si="18"/>
        <v>1.893047953486091E-3</v>
      </c>
      <c r="F553" s="104">
        <f t="shared" si="19"/>
        <v>3.4326246003722832E-2</v>
      </c>
      <c r="G553" s="119"/>
    </row>
    <row r="554" spans="1:7" ht="15" customHeight="1" x14ac:dyDescent="0.3">
      <c r="A554" s="46" t="s">
        <v>696</v>
      </c>
      <c r="B554" s="45" t="s">
        <v>810</v>
      </c>
      <c r="C554" s="46" t="s">
        <v>697</v>
      </c>
      <c r="D554" s="47">
        <f>SUM(D555:D563)</f>
        <v>581028</v>
      </c>
      <c r="E554" s="100">
        <f t="shared" si="18"/>
        <v>24.998042416320825</v>
      </c>
      <c r="F554" s="100">
        <f t="shared" si="19"/>
        <v>453.28431961479708</v>
      </c>
      <c r="G554" s="119"/>
    </row>
    <row r="555" spans="1:7" ht="15" customHeight="1" x14ac:dyDescent="0.3">
      <c r="A555" s="38">
        <v>290</v>
      </c>
      <c r="B555" s="21" t="s">
        <v>698</v>
      </c>
      <c r="C555" s="54" t="s">
        <v>699</v>
      </c>
      <c r="D555" s="115">
        <v>370707</v>
      </c>
      <c r="E555" s="104">
        <f t="shared" ref="E555:E566" si="20">D555/2324294*100</f>
        <v>15.949230174840187</v>
      </c>
      <c r="F555" s="104">
        <f t="shared" si="19"/>
        <v>289.20408357504726</v>
      </c>
      <c r="G555" s="119"/>
    </row>
    <row r="556" spans="1:7" ht="15" customHeight="1" x14ac:dyDescent="0.3">
      <c r="A556" s="38">
        <v>291</v>
      </c>
      <c r="B556" s="21" t="s">
        <v>700</v>
      </c>
      <c r="C556" s="54" t="s">
        <v>701</v>
      </c>
      <c r="D556" s="115">
        <v>78</v>
      </c>
      <c r="E556" s="104">
        <f t="shared" si="20"/>
        <v>3.3558577357253429E-3</v>
      </c>
      <c r="F556" s="104">
        <f t="shared" si="19"/>
        <v>6.0851072461145031E-2</v>
      </c>
      <c r="G556" s="119"/>
    </row>
    <row r="557" spans="1:7" ht="15" customHeight="1" x14ac:dyDescent="0.3">
      <c r="A557" s="38">
        <v>292</v>
      </c>
      <c r="B557" s="21" t="s">
        <v>702</v>
      </c>
      <c r="C557" s="54" t="s">
        <v>703</v>
      </c>
      <c r="D557" s="115">
        <v>117441</v>
      </c>
      <c r="E557" s="104">
        <f t="shared" si="20"/>
        <v>5.0527601069400001</v>
      </c>
      <c r="F557" s="104">
        <f t="shared" si="19"/>
        <v>91.6206512937094</v>
      </c>
      <c r="G557" s="119"/>
    </row>
    <row r="558" spans="1:7" ht="15" customHeight="1" x14ac:dyDescent="0.3">
      <c r="A558" s="38">
        <v>293</v>
      </c>
      <c r="B558" s="21" t="s">
        <v>704</v>
      </c>
      <c r="C558" s="54" t="s">
        <v>705</v>
      </c>
      <c r="D558" s="115">
        <v>38</v>
      </c>
      <c r="E558" s="104">
        <f t="shared" si="20"/>
        <v>1.6349050507379877E-3</v>
      </c>
      <c r="F558" s="104">
        <f t="shared" si="19"/>
        <v>2.9645394275942448E-2</v>
      </c>
      <c r="G558" s="119"/>
    </row>
    <row r="559" spans="1:7" ht="15" customHeight="1" x14ac:dyDescent="0.3">
      <c r="A559" s="38">
        <v>294</v>
      </c>
      <c r="B559" s="21" t="s">
        <v>706</v>
      </c>
      <c r="C559" s="54" t="s">
        <v>707</v>
      </c>
      <c r="D559" s="111">
        <v>576</v>
      </c>
      <c r="E559" s="104">
        <f t="shared" si="20"/>
        <v>2.4781718663817915E-2</v>
      </c>
      <c r="F559" s="104">
        <f t="shared" si="19"/>
        <v>0.44936176586691717</v>
      </c>
      <c r="G559" s="119"/>
    </row>
    <row r="560" spans="1:7" ht="15" customHeight="1" x14ac:dyDescent="0.3">
      <c r="A560" s="38">
        <v>295</v>
      </c>
      <c r="B560" s="21" t="s">
        <v>708</v>
      </c>
      <c r="C560" s="54" t="s">
        <v>709</v>
      </c>
      <c r="D560" s="115">
        <v>12148</v>
      </c>
      <c r="E560" s="104">
        <f t="shared" si="20"/>
        <v>0.52265333043065987</v>
      </c>
      <c r="F560" s="104">
        <f t="shared" si="19"/>
        <v>9.4771644648460249</v>
      </c>
      <c r="G560" s="119"/>
    </row>
    <row r="561" spans="1:7" ht="15" customHeight="1" x14ac:dyDescent="0.3">
      <c r="A561" s="38">
        <v>296</v>
      </c>
      <c r="B561" s="21" t="s">
        <v>710</v>
      </c>
      <c r="C561" s="54" t="s">
        <v>711</v>
      </c>
      <c r="D561" s="121">
        <v>34</v>
      </c>
      <c r="E561" s="104">
        <f t="shared" si="20"/>
        <v>1.4628097822392519E-3</v>
      </c>
      <c r="F561" s="104">
        <f t="shared" si="19"/>
        <v>2.6524826457422192E-2</v>
      </c>
      <c r="G561" s="119"/>
    </row>
    <row r="562" spans="1:7" ht="15" customHeight="1" x14ac:dyDescent="0.3">
      <c r="A562" s="38">
        <v>297</v>
      </c>
      <c r="B562" s="21" t="s">
        <v>712</v>
      </c>
      <c r="C562" s="54" t="s">
        <v>713</v>
      </c>
      <c r="D562" s="111">
        <v>3497</v>
      </c>
      <c r="E562" s="104">
        <f t="shared" si="20"/>
        <v>0.15045428848501952</v>
      </c>
      <c r="F562" s="104">
        <f t="shared" si="19"/>
        <v>2.7281564153413354</v>
      </c>
      <c r="G562" s="119"/>
    </row>
    <row r="563" spans="1:7" ht="15" customHeight="1" x14ac:dyDescent="0.3">
      <c r="A563" s="38">
        <v>298</v>
      </c>
      <c r="B563" s="21" t="s">
        <v>714</v>
      </c>
      <c r="C563" s="54" t="s">
        <v>715</v>
      </c>
      <c r="D563" s="111">
        <v>76509</v>
      </c>
      <c r="E563" s="104">
        <f t="shared" si="20"/>
        <v>3.2917092243924388</v>
      </c>
      <c r="F563" s="104">
        <f t="shared" si="19"/>
        <v>59.687880806791604</v>
      </c>
      <c r="G563" s="119"/>
    </row>
    <row r="564" spans="1:7" ht="15" customHeight="1" x14ac:dyDescent="0.3">
      <c r="A564" s="46" t="s">
        <v>716</v>
      </c>
      <c r="B564" s="45" t="s">
        <v>811</v>
      </c>
      <c r="C564" s="46" t="s">
        <v>717</v>
      </c>
      <c r="D564" s="47">
        <f>SUM(D565:D566)</f>
        <v>321</v>
      </c>
      <c r="E564" s="100">
        <f t="shared" si="20"/>
        <v>1.3810645297023525E-2</v>
      </c>
      <c r="F564" s="100">
        <f t="shared" si="19"/>
        <v>0.25042556743625066</v>
      </c>
      <c r="G564" s="119"/>
    </row>
    <row r="565" spans="1:7" ht="15" customHeight="1" x14ac:dyDescent="0.3">
      <c r="A565" s="38">
        <v>901</v>
      </c>
      <c r="B565" s="57" t="s">
        <v>718</v>
      </c>
      <c r="C565" s="49" t="s">
        <v>719</v>
      </c>
      <c r="D565" s="121">
        <v>79</v>
      </c>
      <c r="E565" s="104">
        <f t="shared" si="20"/>
        <v>3.3988815528500269E-3</v>
      </c>
      <c r="F565" s="104">
        <f t="shared" si="19"/>
        <v>6.1631214415775099E-2</v>
      </c>
      <c r="G565" s="119"/>
    </row>
    <row r="566" spans="1:7" ht="15" customHeight="1" x14ac:dyDescent="0.3">
      <c r="A566" s="38">
        <v>902</v>
      </c>
      <c r="B566" s="59" t="s">
        <v>720</v>
      </c>
      <c r="C566" s="54" t="s">
        <v>721</v>
      </c>
      <c r="D566" s="121">
        <v>242</v>
      </c>
      <c r="E566" s="104">
        <f t="shared" si="20"/>
        <v>1.04117637441735E-2</v>
      </c>
      <c r="F566" s="104">
        <f t="shared" si="19"/>
        <v>0.18879435302047562</v>
      </c>
      <c r="G566" s="119"/>
    </row>
    <row r="567" spans="1:7" ht="15" customHeight="1" x14ac:dyDescent="0.3">
      <c r="A567" s="75"/>
      <c r="B567" s="75" t="s">
        <v>730</v>
      </c>
      <c r="C567" s="75"/>
      <c r="D567" s="122">
        <f>D568+D600+D633+D638+D650+D659+D668+D679+D683+D704+D720+D739+D742+D754+D778+D787+D797+D811+D816+D836+D846</f>
        <v>2188777</v>
      </c>
      <c r="E567" s="122">
        <f t="shared" ref="E567:F567" si="21">E568+E600+E633+E638+E650+E659+E668+E679+E683+E704+E720+E739+E742+E754+E778+E787+E797+E811+E816+E836+E846</f>
        <v>100.00000000000001</v>
      </c>
      <c r="F567" s="122">
        <f t="shared" si="21"/>
        <v>1707.5567670293287</v>
      </c>
      <c r="G567" s="119"/>
    </row>
    <row r="568" spans="1:7" ht="15" customHeight="1" x14ac:dyDescent="0.3">
      <c r="A568" s="44" t="s">
        <v>113</v>
      </c>
      <c r="B568" s="45" t="s">
        <v>793</v>
      </c>
      <c r="C568" s="46" t="s">
        <v>114</v>
      </c>
      <c r="D568" s="109">
        <f>SUM(D569:D599)</f>
        <v>120627</v>
      </c>
      <c r="E568" s="100">
        <f>D568/2188777*100</f>
        <v>5.5111598851778867</v>
      </c>
      <c r="F568" s="100">
        <f t="shared" si="19"/>
        <v>94.10618356116079</v>
      </c>
      <c r="G568" s="119"/>
    </row>
    <row r="569" spans="1:7" ht="15" customHeight="1" x14ac:dyDescent="0.3">
      <c r="A569" s="2">
        <v>3</v>
      </c>
      <c r="B569" s="67" t="s">
        <v>115</v>
      </c>
      <c r="C569" s="67" t="s">
        <v>116</v>
      </c>
      <c r="D569" s="115">
        <v>1</v>
      </c>
      <c r="E569" s="104">
        <f t="shared" ref="E569:E631" si="22">D569/2188777*100</f>
        <v>4.5687614590248341E-5</v>
      </c>
      <c r="F569" s="104">
        <f t="shared" si="19"/>
        <v>7.8014195463006449E-4</v>
      </c>
      <c r="G569" s="119"/>
    </row>
    <row r="570" spans="1:7" ht="15" customHeight="1" x14ac:dyDescent="0.3">
      <c r="A570" s="2">
        <v>4</v>
      </c>
      <c r="B570" s="67" t="s">
        <v>117</v>
      </c>
      <c r="C570" s="67" t="s">
        <v>118</v>
      </c>
      <c r="D570" s="115">
        <v>13</v>
      </c>
      <c r="E570" s="104">
        <f t="shared" si="22"/>
        <v>5.9393898967322848E-4</v>
      </c>
      <c r="F570" s="104">
        <f t="shared" si="19"/>
        <v>1.0141845410190838E-2</v>
      </c>
      <c r="G570" s="119"/>
    </row>
    <row r="571" spans="1:7" ht="20.100000000000001" customHeight="1" x14ac:dyDescent="0.3">
      <c r="A571" s="2">
        <v>5</v>
      </c>
      <c r="B571" s="67" t="s">
        <v>119</v>
      </c>
      <c r="C571" s="67" t="s">
        <v>120</v>
      </c>
      <c r="D571" s="115">
        <v>11449</v>
      </c>
      <c r="E571" s="104">
        <f t="shared" si="22"/>
        <v>0.52307749944375326</v>
      </c>
      <c r="F571" s="104">
        <f t="shared" si="19"/>
        <v>8.9318452385596085</v>
      </c>
      <c r="G571" s="119"/>
    </row>
    <row r="572" spans="1:7" ht="15" customHeight="1" x14ac:dyDescent="0.3">
      <c r="A572" s="2">
        <v>6</v>
      </c>
      <c r="B572" s="67" t="s">
        <v>121</v>
      </c>
      <c r="C572" s="67" t="s">
        <v>728</v>
      </c>
      <c r="D572" s="115">
        <v>18233</v>
      </c>
      <c r="E572" s="104">
        <f t="shared" si="22"/>
        <v>0.83302227682399799</v>
      </c>
      <c r="F572" s="104">
        <f t="shared" si="19"/>
        <v>14.224328258769965</v>
      </c>
      <c r="G572" s="119"/>
    </row>
    <row r="573" spans="1:7" ht="15" customHeight="1" x14ac:dyDescent="0.3">
      <c r="A573" s="2">
        <v>7</v>
      </c>
      <c r="B573" s="67" t="s">
        <v>123</v>
      </c>
      <c r="C573" s="67" t="s">
        <v>124</v>
      </c>
      <c r="D573" s="115">
        <v>15</v>
      </c>
      <c r="E573" s="104">
        <f t="shared" si="22"/>
        <v>6.853142188537252E-4</v>
      </c>
      <c r="F573" s="104">
        <f t="shared" si="19"/>
        <v>1.1702129319450966E-2</v>
      </c>
      <c r="G573" s="119"/>
    </row>
    <row r="574" spans="1:7" ht="15" customHeight="1" x14ac:dyDescent="0.3">
      <c r="A574" s="2">
        <v>8</v>
      </c>
      <c r="B574" s="67" t="s">
        <v>125</v>
      </c>
      <c r="C574" s="67" t="s">
        <v>126</v>
      </c>
      <c r="D574" s="115">
        <v>3</v>
      </c>
      <c r="E574" s="104">
        <f t="shared" si="22"/>
        <v>1.3706284377074503E-4</v>
      </c>
      <c r="F574" s="104">
        <f t="shared" si="19"/>
        <v>2.3404258638901935E-3</v>
      </c>
      <c r="G574" s="119"/>
    </row>
    <row r="575" spans="1:7" ht="15" customHeight="1" x14ac:dyDescent="0.3">
      <c r="A575" s="2">
        <v>15</v>
      </c>
      <c r="B575" s="67" t="s">
        <v>131</v>
      </c>
      <c r="C575" s="67" t="s">
        <v>132</v>
      </c>
      <c r="D575" s="115">
        <v>89</v>
      </c>
      <c r="E575" s="104">
        <f t="shared" si="22"/>
        <v>4.0661976985321025E-3</v>
      </c>
      <c r="F575" s="104">
        <f t="shared" si="19"/>
        <v>6.9432633962075746E-2</v>
      </c>
      <c r="G575" s="119"/>
    </row>
    <row r="576" spans="1:7" ht="15" customHeight="1" x14ac:dyDescent="0.3">
      <c r="A576" s="2">
        <v>16</v>
      </c>
      <c r="B576" s="67" t="s">
        <v>133</v>
      </c>
      <c r="C576" s="67" t="s">
        <v>134</v>
      </c>
      <c r="D576" s="115">
        <v>1</v>
      </c>
      <c r="E576" s="104">
        <f t="shared" si="22"/>
        <v>4.5687614590248341E-5</v>
      </c>
      <c r="F576" s="104">
        <f t="shared" si="19"/>
        <v>7.8014195463006449E-4</v>
      </c>
      <c r="G576" s="119"/>
    </row>
    <row r="577" spans="1:7" ht="15" customHeight="1" x14ac:dyDescent="0.3">
      <c r="A577" s="2">
        <v>17</v>
      </c>
      <c r="B577" s="67" t="s">
        <v>135</v>
      </c>
      <c r="C577" s="67" t="s">
        <v>136</v>
      </c>
      <c r="D577" s="115">
        <v>20</v>
      </c>
      <c r="E577" s="104">
        <f t="shared" si="22"/>
        <v>9.137522918049669E-4</v>
      </c>
      <c r="F577" s="104">
        <f t="shared" si="19"/>
        <v>1.560283909260129E-2</v>
      </c>
      <c r="G577" s="119"/>
    </row>
    <row r="578" spans="1:7" ht="15" customHeight="1" x14ac:dyDescent="0.3">
      <c r="A578" s="2">
        <v>18</v>
      </c>
      <c r="B578" s="67" t="s">
        <v>137</v>
      </c>
      <c r="C578" s="67" t="s">
        <v>138</v>
      </c>
      <c r="D578" s="115">
        <v>867</v>
      </c>
      <c r="E578" s="104">
        <f t="shared" si="22"/>
        <v>3.9611161849745315E-2</v>
      </c>
      <c r="F578" s="104">
        <f t="shared" si="19"/>
        <v>0.67638307466426584</v>
      </c>
      <c r="G578" s="119"/>
    </row>
    <row r="579" spans="1:7" ht="15" customHeight="1" x14ac:dyDescent="0.3">
      <c r="A579" s="2">
        <v>24</v>
      </c>
      <c r="B579" s="67" t="s">
        <v>149</v>
      </c>
      <c r="C579" s="67" t="s">
        <v>150</v>
      </c>
      <c r="D579" s="115">
        <v>17</v>
      </c>
      <c r="E579" s="104">
        <f t="shared" si="22"/>
        <v>7.7668944803422181E-4</v>
      </c>
      <c r="F579" s="104">
        <f t="shared" si="19"/>
        <v>1.3262413228711096E-2</v>
      </c>
      <c r="G579" s="119"/>
    </row>
    <row r="580" spans="1:7" ht="15" customHeight="1" x14ac:dyDescent="0.3">
      <c r="A580" s="2">
        <v>25</v>
      </c>
      <c r="B580" s="67" t="s">
        <v>151</v>
      </c>
      <c r="C580" s="67" t="s">
        <v>152</v>
      </c>
      <c r="D580" s="115">
        <v>20</v>
      </c>
      <c r="E580" s="104">
        <f t="shared" si="22"/>
        <v>9.137522918049669E-4</v>
      </c>
      <c r="F580" s="104">
        <f t="shared" si="19"/>
        <v>1.560283909260129E-2</v>
      </c>
      <c r="G580" s="119"/>
    </row>
    <row r="581" spans="1:7" ht="15" customHeight="1" x14ac:dyDescent="0.3">
      <c r="A581" s="2">
        <v>30</v>
      </c>
      <c r="B581" s="67" t="s">
        <v>155</v>
      </c>
      <c r="C581" s="67" t="s">
        <v>156</v>
      </c>
      <c r="D581" s="115">
        <v>14</v>
      </c>
      <c r="E581" s="104">
        <f t="shared" si="22"/>
        <v>6.3962660426347684E-4</v>
      </c>
      <c r="F581" s="104">
        <f t="shared" si="19"/>
        <v>1.0921987364820904E-2</v>
      </c>
      <c r="G581" s="119"/>
    </row>
    <row r="582" spans="1:7" ht="15" customHeight="1" x14ac:dyDescent="0.3">
      <c r="A582" s="2">
        <v>32</v>
      </c>
      <c r="B582" s="67" t="s">
        <v>157</v>
      </c>
      <c r="C582" s="67" t="s">
        <v>158</v>
      </c>
      <c r="D582" s="115">
        <v>6</v>
      </c>
      <c r="E582" s="104">
        <f t="shared" si="22"/>
        <v>2.7412568754149006E-4</v>
      </c>
      <c r="F582" s="104">
        <f t="shared" si="19"/>
        <v>4.6808517277803869E-3</v>
      </c>
      <c r="G582" s="119"/>
    </row>
    <row r="583" spans="1:7" ht="15" customHeight="1" x14ac:dyDescent="0.3">
      <c r="A583" s="2">
        <v>33</v>
      </c>
      <c r="B583" s="67" t="s">
        <v>159</v>
      </c>
      <c r="C583" s="67" t="s">
        <v>160</v>
      </c>
      <c r="D583" s="115">
        <v>1564</v>
      </c>
      <c r="E583" s="104">
        <f t="shared" si="22"/>
        <v>7.1455429219148409E-2</v>
      </c>
      <c r="F583" s="104">
        <f t="shared" si="19"/>
        <v>1.2201420170414208</v>
      </c>
      <c r="G583" s="119"/>
    </row>
    <row r="584" spans="1:7" ht="15" customHeight="1" x14ac:dyDescent="0.3">
      <c r="A584" s="2">
        <v>34</v>
      </c>
      <c r="B584" s="67" t="s">
        <v>161</v>
      </c>
      <c r="C584" s="67" t="s">
        <v>162</v>
      </c>
      <c r="D584" s="115">
        <v>24789</v>
      </c>
      <c r="E584" s="104">
        <f t="shared" si="22"/>
        <v>1.1325502780776662</v>
      </c>
      <c r="F584" s="104">
        <f t="shared" si="19"/>
        <v>19.338938913324668</v>
      </c>
      <c r="G584" s="119"/>
    </row>
    <row r="585" spans="1:7" ht="15" customHeight="1" x14ac:dyDescent="0.3">
      <c r="A585" s="2">
        <v>35</v>
      </c>
      <c r="B585" s="67" t="s">
        <v>163</v>
      </c>
      <c r="C585" s="67" t="s">
        <v>164</v>
      </c>
      <c r="D585" s="115">
        <v>364</v>
      </c>
      <c r="E585" s="104">
        <f t="shared" si="22"/>
        <v>1.6630291710850398E-2</v>
      </c>
      <c r="F585" s="104">
        <f t="shared" si="19"/>
        <v>0.28397167148534347</v>
      </c>
      <c r="G585" s="119"/>
    </row>
    <row r="586" spans="1:7" ht="15" customHeight="1" x14ac:dyDescent="0.3">
      <c r="A586" s="2">
        <v>36</v>
      </c>
      <c r="B586" s="67" t="s">
        <v>165</v>
      </c>
      <c r="C586" s="67" t="s">
        <v>166</v>
      </c>
      <c r="D586" s="115">
        <v>3</v>
      </c>
      <c r="E586" s="104">
        <f t="shared" si="22"/>
        <v>1.3706284377074503E-4</v>
      </c>
      <c r="F586" s="104">
        <f t="shared" si="19"/>
        <v>2.3404258638901935E-3</v>
      </c>
      <c r="G586" s="119"/>
    </row>
    <row r="587" spans="1:7" ht="15" customHeight="1" x14ac:dyDescent="0.3">
      <c r="A587" s="2">
        <v>38</v>
      </c>
      <c r="B587" s="67" t="s">
        <v>169</v>
      </c>
      <c r="C587" s="67" t="s">
        <v>170</v>
      </c>
      <c r="D587" s="115">
        <v>11</v>
      </c>
      <c r="E587" s="104">
        <f t="shared" si="22"/>
        <v>5.0256376049273176E-4</v>
      </c>
      <c r="F587" s="104">
        <f t="shared" si="19"/>
        <v>8.5815615009307081E-3</v>
      </c>
      <c r="G587" s="119"/>
    </row>
    <row r="588" spans="1:7" ht="15" customHeight="1" x14ac:dyDescent="0.3">
      <c r="A588" s="2">
        <v>39</v>
      </c>
      <c r="B588" s="67" t="s">
        <v>171</v>
      </c>
      <c r="C588" s="67" t="s">
        <v>172</v>
      </c>
      <c r="D588" s="115">
        <v>1</v>
      </c>
      <c r="E588" s="104">
        <f t="shared" si="22"/>
        <v>4.5687614590248341E-5</v>
      </c>
      <c r="F588" s="104">
        <f t="shared" si="19"/>
        <v>7.8014195463006449E-4</v>
      </c>
      <c r="G588" s="119"/>
    </row>
    <row r="589" spans="1:7" ht="15" customHeight="1" x14ac:dyDescent="0.3">
      <c r="A589" s="2">
        <v>40</v>
      </c>
      <c r="B589" s="67" t="s">
        <v>173</v>
      </c>
      <c r="C589" s="67" t="s">
        <v>174</v>
      </c>
      <c r="D589" s="115">
        <v>50</v>
      </c>
      <c r="E589" s="104">
        <f t="shared" si="22"/>
        <v>2.284380729512417E-3</v>
      </c>
      <c r="F589" s="104">
        <f t="shared" si="19"/>
        <v>3.9007097731503224E-2</v>
      </c>
    </row>
    <row r="590" spans="1:7" ht="15" customHeight="1" x14ac:dyDescent="0.3">
      <c r="A590" s="2">
        <v>41</v>
      </c>
      <c r="B590" s="67" t="s">
        <v>175</v>
      </c>
      <c r="C590" s="67" t="s">
        <v>176</v>
      </c>
      <c r="D590" s="115">
        <v>55424</v>
      </c>
      <c r="E590" s="104">
        <f t="shared" si="22"/>
        <v>2.5321903510499242</v>
      </c>
      <c r="F590" s="104">
        <f t="shared" si="19"/>
        <v>43.238587693416697</v>
      </c>
    </row>
    <row r="591" spans="1:7" ht="15" customHeight="1" x14ac:dyDescent="0.3">
      <c r="A591" s="2">
        <v>42</v>
      </c>
      <c r="B591" s="67" t="s">
        <v>177</v>
      </c>
      <c r="C591" s="67" t="s">
        <v>178</v>
      </c>
      <c r="D591" s="115">
        <v>3982</v>
      </c>
      <c r="E591" s="104">
        <f t="shared" si="22"/>
        <v>0.1819280812983689</v>
      </c>
      <c r="F591" s="104">
        <f t="shared" si="19"/>
        <v>3.1065252633369167</v>
      </c>
    </row>
    <row r="592" spans="1:7" ht="15" customHeight="1" x14ac:dyDescent="0.3">
      <c r="A592" s="2">
        <v>43</v>
      </c>
      <c r="B592" s="67" t="s">
        <v>179</v>
      </c>
      <c r="C592" s="67" t="s">
        <v>180</v>
      </c>
      <c r="D592" s="115">
        <v>18</v>
      </c>
      <c r="E592" s="104">
        <f t="shared" si="22"/>
        <v>8.2237706262447028E-4</v>
      </c>
      <c r="F592" s="104">
        <f t="shared" si="19"/>
        <v>1.4042555183341162E-2</v>
      </c>
    </row>
    <row r="593" spans="1:6" ht="15" customHeight="1" x14ac:dyDescent="0.3">
      <c r="A593" s="2">
        <v>45</v>
      </c>
      <c r="B593" s="102" t="s">
        <v>183</v>
      </c>
      <c r="C593" s="105" t="s">
        <v>731</v>
      </c>
      <c r="D593" s="117">
        <v>1</v>
      </c>
      <c r="E593" s="104">
        <f t="shared" si="22"/>
        <v>4.5687614590248341E-5</v>
      </c>
      <c r="F593" s="104">
        <f t="shared" ref="F593:F656" si="23">D593/1281818*1000</f>
        <v>7.8014195463006449E-4</v>
      </c>
    </row>
    <row r="594" spans="1:6" ht="15" customHeight="1" x14ac:dyDescent="0.3">
      <c r="A594" s="2">
        <v>47</v>
      </c>
      <c r="B594" s="50" t="s">
        <v>185</v>
      </c>
      <c r="C594" s="16" t="s">
        <v>186</v>
      </c>
      <c r="D594" s="117">
        <v>16</v>
      </c>
      <c r="E594" s="104">
        <f t="shared" si="22"/>
        <v>7.3100183344397345E-4</v>
      </c>
      <c r="F594" s="104">
        <f t="shared" si="23"/>
        <v>1.2482271274081032E-2</v>
      </c>
    </row>
    <row r="595" spans="1:6" ht="15" customHeight="1" x14ac:dyDescent="0.3">
      <c r="A595" s="2">
        <v>48</v>
      </c>
      <c r="B595" s="67" t="s">
        <v>187</v>
      </c>
      <c r="C595" s="67" t="s">
        <v>188</v>
      </c>
      <c r="D595" s="115">
        <v>9</v>
      </c>
      <c r="E595" s="104">
        <f t="shared" si="22"/>
        <v>4.1118853131223514E-4</v>
      </c>
      <c r="F595" s="104">
        <f t="shared" si="23"/>
        <v>7.0212775916705808E-3</v>
      </c>
    </row>
    <row r="596" spans="1:6" ht="15" customHeight="1" x14ac:dyDescent="0.3">
      <c r="A596" s="2">
        <v>49</v>
      </c>
      <c r="B596" s="67"/>
      <c r="C596" s="67"/>
      <c r="D596" s="115">
        <v>5</v>
      </c>
      <c r="E596" s="104">
        <f t="shared" si="22"/>
        <v>2.2843807295124172E-4</v>
      </c>
      <c r="F596" s="104">
        <f t="shared" si="23"/>
        <v>3.9007097731503224E-3</v>
      </c>
    </row>
    <row r="597" spans="1:6" ht="15" customHeight="1" x14ac:dyDescent="0.3">
      <c r="A597" s="2">
        <v>53</v>
      </c>
      <c r="B597" s="102" t="s">
        <v>193</v>
      </c>
      <c r="C597" s="105" t="s">
        <v>194</v>
      </c>
      <c r="D597" s="115">
        <v>2125</v>
      </c>
      <c r="E597" s="104">
        <f t="shared" si="22"/>
        <v>9.7086181004277725E-2</v>
      </c>
      <c r="F597" s="104">
        <f t="shared" si="23"/>
        <v>1.6578016535888871</v>
      </c>
    </row>
    <row r="598" spans="1:6" ht="15" customHeight="1" x14ac:dyDescent="0.3">
      <c r="A598" s="2">
        <v>54</v>
      </c>
      <c r="B598" s="102" t="s">
        <v>195</v>
      </c>
      <c r="C598" s="105" t="s">
        <v>196</v>
      </c>
      <c r="D598" s="117">
        <v>2</v>
      </c>
      <c r="E598" s="104">
        <f t="shared" si="22"/>
        <v>9.1375229180496682E-5</v>
      </c>
      <c r="F598" s="104">
        <f t="shared" si="23"/>
        <v>1.560283909260129E-3</v>
      </c>
    </row>
    <row r="599" spans="1:6" ht="15" customHeight="1" x14ac:dyDescent="0.3">
      <c r="A599" s="2">
        <v>57</v>
      </c>
      <c r="B599" s="67" t="s">
        <v>199</v>
      </c>
      <c r="C599" s="67" t="s">
        <v>200</v>
      </c>
      <c r="D599" s="111">
        <v>1515</v>
      </c>
      <c r="E599" s="104">
        <f t="shared" si="22"/>
        <v>6.921673610422624E-2</v>
      </c>
      <c r="F599" s="104">
        <f t="shared" si="23"/>
        <v>1.1819150612645477</v>
      </c>
    </row>
    <row r="600" spans="1:6" ht="15" customHeight="1" x14ac:dyDescent="0.3">
      <c r="A600" s="123" t="s">
        <v>201</v>
      </c>
      <c r="B600" s="45" t="s">
        <v>754</v>
      </c>
      <c r="C600" s="45" t="s">
        <v>202</v>
      </c>
      <c r="D600" s="47">
        <f>SUM(D601:D632)</f>
        <v>3371</v>
      </c>
      <c r="E600" s="100">
        <f t="shared" si="22"/>
        <v>0.15401294878372718</v>
      </c>
      <c r="F600" s="100">
        <f t="shared" si="23"/>
        <v>2.6298585290579473</v>
      </c>
    </row>
    <row r="601" spans="1:6" ht="15" customHeight="1" x14ac:dyDescent="0.3">
      <c r="A601" s="48">
        <v>58</v>
      </c>
      <c r="B601" s="67" t="s">
        <v>203</v>
      </c>
      <c r="C601" s="67" t="s">
        <v>204</v>
      </c>
      <c r="D601" s="115">
        <v>5</v>
      </c>
      <c r="E601" s="104">
        <f t="shared" si="22"/>
        <v>2.2843807295124172E-4</v>
      </c>
      <c r="F601" s="104">
        <f t="shared" si="23"/>
        <v>3.9007097731503224E-3</v>
      </c>
    </row>
    <row r="602" spans="1:6" ht="15" customHeight="1" x14ac:dyDescent="0.3">
      <c r="A602" s="48">
        <v>60</v>
      </c>
      <c r="B602" s="50" t="s">
        <v>207</v>
      </c>
      <c r="C602" s="16" t="s">
        <v>208</v>
      </c>
      <c r="D602" s="115">
        <v>1</v>
      </c>
      <c r="E602" s="104">
        <f t="shared" si="22"/>
        <v>4.5687614590248341E-5</v>
      </c>
      <c r="F602" s="104">
        <f t="shared" si="23"/>
        <v>7.8014195463006449E-4</v>
      </c>
    </row>
    <row r="603" spans="1:6" ht="15" customHeight="1" x14ac:dyDescent="0.3">
      <c r="A603" s="2">
        <v>62</v>
      </c>
      <c r="B603" s="67" t="s">
        <v>211</v>
      </c>
      <c r="C603" s="67" t="s">
        <v>212</v>
      </c>
      <c r="D603" s="115">
        <v>1</v>
      </c>
      <c r="E603" s="104">
        <f t="shared" si="22"/>
        <v>4.5687614590248341E-5</v>
      </c>
      <c r="F603" s="104">
        <f t="shared" si="23"/>
        <v>7.8014195463006449E-4</v>
      </c>
    </row>
    <row r="604" spans="1:6" ht="15" customHeight="1" x14ac:dyDescent="0.3">
      <c r="A604" s="2">
        <v>63</v>
      </c>
      <c r="B604" s="67" t="s">
        <v>213</v>
      </c>
      <c r="C604" s="67" t="s">
        <v>214</v>
      </c>
      <c r="D604" s="115">
        <v>6</v>
      </c>
      <c r="E604" s="104">
        <f t="shared" si="22"/>
        <v>2.7412568754149006E-4</v>
      </c>
      <c r="F604" s="104">
        <f t="shared" si="23"/>
        <v>4.6808517277803869E-3</v>
      </c>
    </row>
    <row r="605" spans="1:6" ht="15" customHeight="1" x14ac:dyDescent="0.3">
      <c r="A605" s="2">
        <v>67</v>
      </c>
      <c r="B605" s="67" t="s">
        <v>221</v>
      </c>
      <c r="C605" s="67" t="s">
        <v>222</v>
      </c>
      <c r="D605" s="115">
        <v>1</v>
      </c>
      <c r="E605" s="104">
        <f t="shared" si="22"/>
        <v>4.5687614590248341E-5</v>
      </c>
      <c r="F605" s="104">
        <f t="shared" si="23"/>
        <v>7.8014195463006449E-4</v>
      </c>
    </row>
    <row r="606" spans="1:6" ht="15" customHeight="1" x14ac:dyDescent="0.3">
      <c r="A606" s="2">
        <v>68</v>
      </c>
      <c r="B606" s="67" t="s">
        <v>223</v>
      </c>
      <c r="C606" s="67" t="s">
        <v>224</v>
      </c>
      <c r="D606" s="115">
        <v>4</v>
      </c>
      <c r="E606" s="104">
        <f t="shared" si="22"/>
        <v>1.8275045836099336E-4</v>
      </c>
      <c r="F606" s="104">
        <f t="shared" si="23"/>
        <v>3.120567818520258E-3</v>
      </c>
    </row>
    <row r="607" spans="1:6" ht="15" customHeight="1" x14ac:dyDescent="0.3">
      <c r="A607" s="2">
        <v>69</v>
      </c>
      <c r="B607" s="67" t="s">
        <v>225</v>
      </c>
      <c r="C607" s="67" t="s">
        <v>226</v>
      </c>
      <c r="D607" s="115">
        <v>24</v>
      </c>
      <c r="E607" s="104">
        <f t="shared" si="22"/>
        <v>1.0965027501659602E-3</v>
      </c>
      <c r="F607" s="104">
        <f t="shared" si="23"/>
        <v>1.8723406911121548E-2</v>
      </c>
    </row>
    <row r="608" spans="1:6" ht="15" customHeight="1" x14ac:dyDescent="0.3">
      <c r="A608" s="2">
        <v>70</v>
      </c>
      <c r="B608" s="67" t="s">
        <v>227</v>
      </c>
      <c r="C608" s="67" t="s">
        <v>228</v>
      </c>
      <c r="D608" s="115">
        <v>4</v>
      </c>
      <c r="E608" s="104">
        <f t="shared" si="22"/>
        <v>1.8275045836099336E-4</v>
      </c>
      <c r="F608" s="104">
        <f t="shared" si="23"/>
        <v>3.120567818520258E-3</v>
      </c>
    </row>
    <row r="609" spans="1:6" ht="15" customHeight="1" x14ac:dyDescent="0.3">
      <c r="A609" s="2">
        <v>71</v>
      </c>
      <c r="B609" s="50" t="s">
        <v>229</v>
      </c>
      <c r="C609" s="16" t="s">
        <v>230</v>
      </c>
      <c r="D609" s="115">
        <v>1</v>
      </c>
      <c r="E609" s="104">
        <f t="shared" si="22"/>
        <v>4.5687614590248341E-5</v>
      </c>
      <c r="F609" s="104">
        <f t="shared" si="23"/>
        <v>7.8014195463006449E-4</v>
      </c>
    </row>
    <row r="610" spans="1:6" ht="15" customHeight="1" x14ac:dyDescent="0.3">
      <c r="A610" s="2">
        <v>72</v>
      </c>
      <c r="B610" s="67" t="s">
        <v>231</v>
      </c>
      <c r="C610" s="67" t="s">
        <v>232</v>
      </c>
      <c r="D610" s="115">
        <v>4</v>
      </c>
      <c r="E610" s="104">
        <f t="shared" si="22"/>
        <v>1.8275045836099336E-4</v>
      </c>
      <c r="F610" s="104">
        <f t="shared" si="23"/>
        <v>3.120567818520258E-3</v>
      </c>
    </row>
    <row r="611" spans="1:6" ht="15" customHeight="1" x14ac:dyDescent="0.3">
      <c r="A611" s="2">
        <v>73</v>
      </c>
      <c r="B611" s="67" t="s">
        <v>233</v>
      </c>
      <c r="C611" s="67" t="s">
        <v>234</v>
      </c>
      <c r="D611" s="115">
        <v>7</v>
      </c>
      <c r="E611" s="104">
        <f t="shared" si="22"/>
        <v>3.1981330213173842E-4</v>
      </c>
      <c r="F611" s="104">
        <f t="shared" si="23"/>
        <v>5.4609936824104519E-3</v>
      </c>
    </row>
    <row r="612" spans="1:6" ht="15" customHeight="1" x14ac:dyDescent="0.3">
      <c r="A612" s="2">
        <v>74</v>
      </c>
      <c r="B612" s="50" t="s">
        <v>235</v>
      </c>
      <c r="C612" s="16" t="s">
        <v>236</v>
      </c>
      <c r="D612" s="115">
        <v>2</v>
      </c>
      <c r="E612" s="104">
        <f t="shared" si="22"/>
        <v>9.1375229180496682E-5</v>
      </c>
      <c r="F612" s="104">
        <f t="shared" si="23"/>
        <v>1.560283909260129E-3</v>
      </c>
    </row>
    <row r="613" spans="1:6" ht="15" customHeight="1" x14ac:dyDescent="0.3">
      <c r="A613" s="2">
        <v>75</v>
      </c>
      <c r="B613" s="50" t="s">
        <v>237</v>
      </c>
      <c r="C613" s="16" t="s">
        <v>238</v>
      </c>
      <c r="D613" s="115">
        <v>3</v>
      </c>
      <c r="E613" s="104">
        <f t="shared" si="22"/>
        <v>1.3706284377074503E-4</v>
      </c>
      <c r="F613" s="104">
        <f t="shared" si="23"/>
        <v>2.3404258638901935E-3</v>
      </c>
    </row>
    <row r="614" spans="1:6" ht="15" customHeight="1" x14ac:dyDescent="0.3">
      <c r="A614" s="2">
        <v>76</v>
      </c>
      <c r="B614" s="67" t="s">
        <v>239</v>
      </c>
      <c r="C614" s="67" t="s">
        <v>240</v>
      </c>
      <c r="D614" s="115">
        <v>4</v>
      </c>
      <c r="E614" s="104">
        <f t="shared" si="22"/>
        <v>1.8275045836099336E-4</v>
      </c>
      <c r="F614" s="104">
        <f t="shared" si="23"/>
        <v>3.120567818520258E-3</v>
      </c>
    </row>
    <row r="615" spans="1:6" ht="15" customHeight="1" x14ac:dyDescent="0.3">
      <c r="A615" s="2">
        <v>78</v>
      </c>
      <c r="B615" s="67" t="s">
        <v>243</v>
      </c>
      <c r="C615" s="67" t="s">
        <v>234</v>
      </c>
      <c r="D615" s="115">
        <v>13</v>
      </c>
      <c r="E615" s="104">
        <f t="shared" si="22"/>
        <v>5.9393898967322848E-4</v>
      </c>
      <c r="F615" s="104">
        <f t="shared" si="23"/>
        <v>1.0141845410190838E-2</v>
      </c>
    </row>
    <row r="616" spans="1:6" ht="15" customHeight="1" x14ac:dyDescent="0.3">
      <c r="A616" s="2">
        <v>79</v>
      </c>
      <c r="B616" s="67" t="s">
        <v>245</v>
      </c>
      <c r="C616" s="67" t="s">
        <v>244</v>
      </c>
      <c r="D616" s="115">
        <v>1</v>
      </c>
      <c r="E616" s="104">
        <f t="shared" si="22"/>
        <v>4.5687614590248341E-5</v>
      </c>
      <c r="F616" s="104">
        <f t="shared" si="23"/>
        <v>7.8014195463006449E-4</v>
      </c>
    </row>
    <row r="617" spans="1:6" ht="15" customHeight="1" x14ac:dyDescent="0.3">
      <c r="A617" s="2">
        <v>80</v>
      </c>
      <c r="B617" s="67" t="s">
        <v>247</v>
      </c>
      <c r="C617" s="67" t="s">
        <v>246</v>
      </c>
      <c r="D617" s="115">
        <v>8</v>
      </c>
      <c r="E617" s="104">
        <f t="shared" si="22"/>
        <v>3.6550091672198673E-4</v>
      </c>
      <c r="F617" s="104">
        <f t="shared" si="23"/>
        <v>6.2411356370405159E-3</v>
      </c>
    </row>
    <row r="618" spans="1:6" ht="15" customHeight="1" x14ac:dyDescent="0.3">
      <c r="A618" s="2">
        <v>81</v>
      </c>
      <c r="B618" s="67" t="s">
        <v>249</v>
      </c>
      <c r="C618" s="67" t="s">
        <v>248</v>
      </c>
      <c r="D618" s="115">
        <v>6</v>
      </c>
      <c r="E618" s="104">
        <f t="shared" si="22"/>
        <v>2.7412568754149006E-4</v>
      </c>
      <c r="F618" s="104">
        <f t="shared" si="23"/>
        <v>4.6808517277803869E-3</v>
      </c>
    </row>
    <row r="619" spans="1:6" ht="15" customHeight="1" x14ac:dyDescent="0.3">
      <c r="A619" s="2">
        <v>82</v>
      </c>
      <c r="B619" s="67" t="s">
        <v>251</v>
      </c>
      <c r="C619" s="67" t="s">
        <v>250</v>
      </c>
      <c r="D619" s="115">
        <v>32</v>
      </c>
      <c r="E619" s="104">
        <f t="shared" si="22"/>
        <v>1.4620036668879469E-3</v>
      </c>
      <c r="F619" s="104">
        <f t="shared" si="23"/>
        <v>2.4964542548162064E-2</v>
      </c>
    </row>
    <row r="620" spans="1:6" ht="15" customHeight="1" x14ac:dyDescent="0.3">
      <c r="A620" s="2">
        <v>83</v>
      </c>
      <c r="B620" s="67" t="s">
        <v>253</v>
      </c>
      <c r="C620" s="67" t="s">
        <v>252</v>
      </c>
      <c r="D620" s="115">
        <v>4</v>
      </c>
      <c r="E620" s="104">
        <f t="shared" si="22"/>
        <v>1.8275045836099336E-4</v>
      </c>
      <c r="F620" s="104">
        <f t="shared" si="23"/>
        <v>3.120567818520258E-3</v>
      </c>
    </row>
    <row r="621" spans="1:6" ht="15" customHeight="1" x14ac:dyDescent="0.3">
      <c r="A621" s="2">
        <v>84</v>
      </c>
      <c r="B621" s="67" t="s">
        <v>255</v>
      </c>
      <c r="C621" s="67" t="s">
        <v>254</v>
      </c>
      <c r="D621" s="115">
        <v>36</v>
      </c>
      <c r="E621" s="104">
        <f t="shared" si="22"/>
        <v>1.6447541252489406E-3</v>
      </c>
      <c r="F621" s="104">
        <f t="shared" si="23"/>
        <v>2.8085110366682323E-2</v>
      </c>
    </row>
    <row r="622" spans="1:6" ht="15" customHeight="1" x14ac:dyDescent="0.3">
      <c r="A622" s="2">
        <v>85</v>
      </c>
      <c r="B622" s="67" t="s">
        <v>257</v>
      </c>
      <c r="C622" s="67" t="s">
        <v>256</v>
      </c>
      <c r="D622" s="115">
        <v>11</v>
      </c>
      <c r="E622" s="104">
        <f t="shared" si="22"/>
        <v>5.0256376049273176E-4</v>
      </c>
      <c r="F622" s="104">
        <f t="shared" si="23"/>
        <v>8.5815615009307081E-3</v>
      </c>
    </row>
    <row r="623" spans="1:6" ht="15" customHeight="1" x14ac:dyDescent="0.3">
      <c r="A623" s="2">
        <v>86</v>
      </c>
      <c r="B623" s="67" t="s">
        <v>259</v>
      </c>
      <c r="C623" s="67" t="s">
        <v>258</v>
      </c>
      <c r="D623" s="115">
        <v>15</v>
      </c>
      <c r="E623" s="104">
        <f t="shared" si="22"/>
        <v>6.853142188537252E-4</v>
      </c>
      <c r="F623" s="104">
        <f t="shared" si="23"/>
        <v>1.1702129319450966E-2</v>
      </c>
    </row>
    <row r="624" spans="1:6" ht="15" customHeight="1" x14ac:dyDescent="0.3">
      <c r="A624" s="2">
        <v>87</v>
      </c>
      <c r="B624" s="67" t="s">
        <v>261</v>
      </c>
      <c r="C624" s="67" t="s">
        <v>260</v>
      </c>
      <c r="D624" s="115">
        <v>96</v>
      </c>
      <c r="E624" s="104">
        <f t="shared" si="22"/>
        <v>4.3860110006638409E-3</v>
      </c>
      <c r="F624" s="104">
        <f t="shared" si="23"/>
        <v>7.4893627644486191E-2</v>
      </c>
    </row>
    <row r="625" spans="1:6" ht="15" customHeight="1" x14ac:dyDescent="0.3">
      <c r="A625" s="2">
        <v>88</v>
      </c>
      <c r="B625" s="67" t="s">
        <v>263</v>
      </c>
      <c r="C625" s="67" t="s">
        <v>264</v>
      </c>
      <c r="D625" s="115">
        <v>19</v>
      </c>
      <c r="E625" s="104">
        <f t="shared" si="22"/>
        <v>8.6806467721471854E-4</v>
      </c>
      <c r="F625" s="104">
        <f t="shared" si="23"/>
        <v>1.4822697137971224E-2</v>
      </c>
    </row>
    <row r="626" spans="1:6" ht="15" customHeight="1" x14ac:dyDescent="0.3">
      <c r="A626" s="2">
        <v>90</v>
      </c>
      <c r="B626" s="67" t="s">
        <v>267</v>
      </c>
      <c r="C626" s="67" t="s">
        <v>268</v>
      </c>
      <c r="D626" s="115">
        <v>1388</v>
      </c>
      <c r="E626" s="104">
        <f t="shared" si="22"/>
        <v>6.3414409051264692E-2</v>
      </c>
      <c r="F626" s="104">
        <f t="shared" si="23"/>
        <v>1.0828370330265296</v>
      </c>
    </row>
    <row r="627" spans="1:6" ht="15" customHeight="1" x14ac:dyDescent="0.3">
      <c r="A627" s="2">
        <v>91</v>
      </c>
      <c r="B627" s="67" t="s">
        <v>269</v>
      </c>
      <c r="C627" s="67" t="s">
        <v>270</v>
      </c>
      <c r="D627" s="115">
        <v>53</v>
      </c>
      <c r="E627" s="104">
        <f t="shared" si="22"/>
        <v>2.4214435732831624E-3</v>
      </c>
      <c r="F627" s="104">
        <f t="shared" si="23"/>
        <v>4.1347523595393419E-2</v>
      </c>
    </row>
    <row r="628" spans="1:6" ht="15" customHeight="1" x14ac:dyDescent="0.3">
      <c r="A628" s="2">
        <v>92</v>
      </c>
      <c r="B628" s="67" t="s">
        <v>271</v>
      </c>
      <c r="C628" s="67" t="s">
        <v>272</v>
      </c>
      <c r="D628" s="115">
        <v>15</v>
      </c>
      <c r="E628" s="104">
        <f t="shared" si="22"/>
        <v>6.853142188537252E-4</v>
      </c>
      <c r="F628" s="104">
        <f t="shared" si="23"/>
        <v>1.1702129319450966E-2</v>
      </c>
    </row>
    <row r="629" spans="1:6" ht="15" customHeight="1" x14ac:dyDescent="0.3">
      <c r="A629" s="2">
        <v>93</v>
      </c>
      <c r="B629" s="50" t="s">
        <v>273</v>
      </c>
      <c r="C629" s="16" t="s">
        <v>274</v>
      </c>
      <c r="D629" s="115">
        <v>34</v>
      </c>
      <c r="E629" s="104">
        <f t="shared" si="22"/>
        <v>1.5533788960684436E-3</v>
      </c>
      <c r="F629" s="104">
        <f t="shared" si="23"/>
        <v>2.6524826457422192E-2</v>
      </c>
    </row>
    <row r="630" spans="1:6" ht="15" customHeight="1" x14ac:dyDescent="0.3">
      <c r="A630" s="2">
        <v>94</v>
      </c>
      <c r="B630" s="67" t="s">
        <v>275</v>
      </c>
      <c r="C630" s="67" t="s">
        <v>276</v>
      </c>
      <c r="D630" s="111">
        <v>7</v>
      </c>
      <c r="E630" s="104">
        <f t="shared" si="22"/>
        <v>3.1981330213173842E-4</v>
      </c>
      <c r="F630" s="104">
        <f t="shared" si="23"/>
        <v>5.4609936824104519E-3</v>
      </c>
    </row>
    <row r="631" spans="1:6" ht="15" customHeight="1" x14ac:dyDescent="0.3">
      <c r="A631" s="2">
        <v>95</v>
      </c>
      <c r="B631" s="67" t="s">
        <v>277</v>
      </c>
      <c r="C631" s="67" t="s">
        <v>278</v>
      </c>
      <c r="D631" s="117">
        <v>37</v>
      </c>
      <c r="E631" s="104">
        <f t="shared" si="22"/>
        <v>1.6904417398391888E-3</v>
      </c>
      <c r="F631" s="104">
        <f t="shared" si="23"/>
        <v>2.8865252321312384E-2</v>
      </c>
    </row>
    <row r="632" spans="1:6" ht="15" customHeight="1" x14ac:dyDescent="0.3">
      <c r="A632" s="2">
        <v>96</v>
      </c>
      <c r="B632" s="67" t="s">
        <v>279</v>
      </c>
      <c r="C632" s="67" t="s">
        <v>280</v>
      </c>
      <c r="D632" s="115">
        <v>1529</v>
      </c>
      <c r="E632" s="104">
        <f t="shared" ref="E632:E695" si="24">D632/2188777*100</f>
        <v>6.9856362708489717E-2</v>
      </c>
      <c r="F632" s="104">
        <f t="shared" si="23"/>
        <v>1.1928370486293685</v>
      </c>
    </row>
    <row r="633" spans="1:6" ht="15" customHeight="1" x14ac:dyDescent="0.3">
      <c r="A633" s="46" t="s">
        <v>281</v>
      </c>
      <c r="B633" s="52" t="s">
        <v>795</v>
      </c>
      <c r="C633" s="46" t="s">
        <v>282</v>
      </c>
      <c r="D633" s="47">
        <f>SUM(D634:D637)</f>
        <v>10969</v>
      </c>
      <c r="E633" s="100">
        <f t="shared" si="24"/>
        <v>0.50114744444043402</v>
      </c>
      <c r="F633" s="100">
        <f t="shared" si="23"/>
        <v>8.5573771003371775</v>
      </c>
    </row>
    <row r="634" spans="1:6" ht="15" customHeight="1" x14ac:dyDescent="0.3">
      <c r="A634" s="38">
        <v>97</v>
      </c>
      <c r="B634" s="50" t="s">
        <v>283</v>
      </c>
      <c r="C634" s="16" t="s">
        <v>284</v>
      </c>
      <c r="D634" s="115">
        <v>9548</v>
      </c>
      <c r="E634" s="104">
        <f t="shared" si="24"/>
        <v>0.4362253441076912</v>
      </c>
      <c r="F634" s="104">
        <f t="shared" si="23"/>
        <v>7.4487953828078561</v>
      </c>
    </row>
    <row r="635" spans="1:6" ht="15" customHeight="1" x14ac:dyDescent="0.3">
      <c r="A635" s="38">
        <v>98</v>
      </c>
      <c r="B635" s="50" t="s">
        <v>285</v>
      </c>
      <c r="C635" s="16" t="s">
        <v>286</v>
      </c>
      <c r="D635" s="111">
        <v>305</v>
      </c>
      <c r="E635" s="104">
        <f t="shared" si="24"/>
        <v>1.3934722450025744E-2</v>
      </c>
      <c r="F635" s="104">
        <f t="shared" si="23"/>
        <v>0.23794329616216967</v>
      </c>
    </row>
    <row r="636" spans="1:6" ht="15" customHeight="1" x14ac:dyDescent="0.3">
      <c r="A636" s="38">
        <v>99</v>
      </c>
      <c r="B636" s="50" t="s">
        <v>287</v>
      </c>
      <c r="C636" s="16" t="s">
        <v>288</v>
      </c>
      <c r="D636" s="117">
        <v>842</v>
      </c>
      <c r="E636" s="104">
        <f t="shared" si="24"/>
        <v>3.8468971484989102E-2</v>
      </c>
      <c r="F636" s="104">
        <f t="shared" si="23"/>
        <v>0.65687952579851427</v>
      </c>
    </row>
    <row r="637" spans="1:6" ht="15" customHeight="1" x14ac:dyDescent="0.3">
      <c r="A637" s="38">
        <v>100</v>
      </c>
      <c r="B637" s="50" t="s">
        <v>289</v>
      </c>
      <c r="C637" s="16" t="s">
        <v>290</v>
      </c>
      <c r="D637" s="115">
        <v>274</v>
      </c>
      <c r="E637" s="104">
        <f t="shared" si="24"/>
        <v>1.2518406397728044E-2</v>
      </c>
      <c r="F637" s="104">
        <f t="shared" si="23"/>
        <v>0.21375889556863767</v>
      </c>
    </row>
    <row r="638" spans="1:6" ht="15" customHeight="1" x14ac:dyDescent="0.3">
      <c r="A638" s="46" t="s">
        <v>291</v>
      </c>
      <c r="B638" s="45" t="s">
        <v>796</v>
      </c>
      <c r="C638" s="46" t="s">
        <v>292</v>
      </c>
      <c r="D638" s="47">
        <f>SUM(D639:D649)</f>
        <v>16375</v>
      </c>
      <c r="E638" s="100">
        <f t="shared" si="24"/>
        <v>0.74813468891531665</v>
      </c>
      <c r="F638" s="100">
        <f t="shared" si="23"/>
        <v>12.774824507067306</v>
      </c>
    </row>
    <row r="639" spans="1:6" ht="15" customHeight="1" x14ac:dyDescent="0.3">
      <c r="A639" s="38">
        <v>101</v>
      </c>
      <c r="B639" s="50" t="s">
        <v>293</v>
      </c>
      <c r="C639" s="16" t="s">
        <v>294</v>
      </c>
      <c r="D639" s="115">
        <v>116</v>
      </c>
      <c r="E639" s="104">
        <f t="shared" si="24"/>
        <v>5.2997632924688077E-3</v>
      </c>
      <c r="F639" s="104">
        <f t="shared" si="23"/>
        <v>9.0496466737087472E-2</v>
      </c>
    </row>
    <row r="640" spans="1:6" ht="15" customHeight="1" x14ac:dyDescent="0.3">
      <c r="A640" s="38">
        <v>102</v>
      </c>
      <c r="B640" s="50" t="s">
        <v>295</v>
      </c>
      <c r="C640" s="16" t="s">
        <v>296</v>
      </c>
      <c r="D640" s="115">
        <v>72</v>
      </c>
      <c r="E640" s="104">
        <f t="shared" si="24"/>
        <v>3.2895082504978811E-3</v>
      </c>
      <c r="F640" s="104">
        <f t="shared" si="23"/>
        <v>5.6170220733364647E-2</v>
      </c>
    </row>
    <row r="641" spans="1:6" ht="15" customHeight="1" x14ac:dyDescent="0.3">
      <c r="A641" s="38">
        <v>103</v>
      </c>
      <c r="B641" s="50" t="s">
        <v>297</v>
      </c>
      <c r="C641" s="16" t="s">
        <v>298</v>
      </c>
      <c r="D641" s="115">
        <v>1605</v>
      </c>
      <c r="E641" s="104">
        <f t="shared" si="24"/>
        <v>7.3328621417348583E-2</v>
      </c>
      <c r="F641" s="104">
        <f t="shared" si="23"/>
        <v>1.2521278371812536</v>
      </c>
    </row>
    <row r="642" spans="1:6" ht="15" customHeight="1" x14ac:dyDescent="0.3">
      <c r="A642" s="38">
        <v>104</v>
      </c>
      <c r="B642" s="50" t="s">
        <v>299</v>
      </c>
      <c r="C642" s="16" t="s">
        <v>300</v>
      </c>
      <c r="D642" s="117">
        <v>1172</v>
      </c>
      <c r="E642" s="104">
        <f t="shared" si="24"/>
        <v>5.3545884299771064E-2</v>
      </c>
      <c r="F642" s="104">
        <f t="shared" si="23"/>
        <v>0.91432637082643553</v>
      </c>
    </row>
    <row r="643" spans="1:6" ht="15" customHeight="1" x14ac:dyDescent="0.3">
      <c r="A643" s="38">
        <v>105</v>
      </c>
      <c r="B643" s="50" t="s">
        <v>301</v>
      </c>
      <c r="C643" s="16" t="s">
        <v>302</v>
      </c>
      <c r="D643" s="115">
        <v>809</v>
      </c>
      <c r="E643" s="104">
        <f t="shared" si="24"/>
        <v>3.6961280203510916E-2</v>
      </c>
      <c r="F643" s="104">
        <f t="shared" si="23"/>
        <v>0.63113484129572217</v>
      </c>
    </row>
    <row r="644" spans="1:6" ht="15" customHeight="1" x14ac:dyDescent="0.3">
      <c r="A644" s="38">
        <v>106</v>
      </c>
      <c r="B644" s="50" t="s">
        <v>303</v>
      </c>
      <c r="C644" s="16" t="s">
        <v>304</v>
      </c>
      <c r="D644" s="115">
        <v>37</v>
      </c>
      <c r="E644" s="104">
        <f t="shared" si="24"/>
        <v>1.6904417398391888E-3</v>
      </c>
      <c r="F644" s="104">
        <f t="shared" si="23"/>
        <v>2.8865252321312384E-2</v>
      </c>
    </row>
    <row r="645" spans="1:6" ht="15" customHeight="1" x14ac:dyDescent="0.3">
      <c r="A645" s="38">
        <v>107</v>
      </c>
      <c r="B645" s="50" t="s">
        <v>305</v>
      </c>
      <c r="C645" s="16" t="s">
        <v>306</v>
      </c>
      <c r="D645" s="115">
        <v>828</v>
      </c>
      <c r="E645" s="104">
        <f t="shared" si="24"/>
        <v>3.7829344880725632E-2</v>
      </c>
      <c r="F645" s="104">
        <f t="shared" si="23"/>
        <v>0.64595753843369341</v>
      </c>
    </row>
    <row r="646" spans="1:6" ht="15" customHeight="1" x14ac:dyDescent="0.3">
      <c r="A646" s="38">
        <v>108</v>
      </c>
      <c r="B646" s="50" t="s">
        <v>307</v>
      </c>
      <c r="C646" s="16" t="s">
        <v>308</v>
      </c>
      <c r="D646" s="115">
        <v>14</v>
      </c>
      <c r="E646" s="104">
        <f t="shared" si="24"/>
        <v>6.3962660426347684E-4</v>
      </c>
      <c r="F646" s="104">
        <f t="shared" si="23"/>
        <v>1.0921987364820904E-2</v>
      </c>
    </row>
    <row r="647" spans="1:6" ht="15" customHeight="1" x14ac:dyDescent="0.3">
      <c r="A647" s="38">
        <v>109</v>
      </c>
      <c r="B647" s="50" t="s">
        <v>309</v>
      </c>
      <c r="C647" s="16" t="s">
        <v>310</v>
      </c>
      <c r="D647" s="111">
        <v>6101</v>
      </c>
      <c r="E647" s="104">
        <f t="shared" si="24"/>
        <v>0.27874013661510516</v>
      </c>
      <c r="F647" s="104">
        <f t="shared" si="23"/>
        <v>4.759646065198023</v>
      </c>
    </row>
    <row r="648" spans="1:6" ht="15" customHeight="1" x14ac:dyDescent="0.3">
      <c r="A648" s="38">
        <v>110</v>
      </c>
      <c r="B648" s="50" t="s">
        <v>311</v>
      </c>
      <c r="C648" s="16" t="s">
        <v>312</v>
      </c>
      <c r="D648" s="117">
        <v>1024</v>
      </c>
      <c r="E648" s="104">
        <f t="shared" si="24"/>
        <v>4.6784117340414301E-2</v>
      </c>
      <c r="F648" s="104">
        <f t="shared" si="23"/>
        <v>0.79886536154118604</v>
      </c>
    </row>
    <row r="649" spans="1:6" ht="15" customHeight="1" x14ac:dyDescent="0.3">
      <c r="A649" s="38">
        <v>111</v>
      </c>
      <c r="B649" s="50" t="s">
        <v>313</v>
      </c>
      <c r="C649" s="16" t="s">
        <v>314</v>
      </c>
      <c r="D649" s="115">
        <v>4597</v>
      </c>
      <c r="E649" s="104">
        <f t="shared" si="24"/>
        <v>0.21002596427137163</v>
      </c>
      <c r="F649" s="104">
        <f t="shared" si="23"/>
        <v>3.5863125654344064</v>
      </c>
    </row>
    <row r="650" spans="1:6" ht="15" customHeight="1" x14ac:dyDescent="0.3">
      <c r="A650" s="46" t="s">
        <v>315</v>
      </c>
      <c r="B650" s="45" t="s">
        <v>797</v>
      </c>
      <c r="C650" s="46" t="s">
        <v>316</v>
      </c>
      <c r="D650" s="47">
        <f>SUM(D651:D658)</f>
        <v>15829</v>
      </c>
      <c r="E650" s="100">
        <f t="shared" si="24"/>
        <v>0.723189251349041</v>
      </c>
      <c r="F650" s="100">
        <f t="shared" si="23"/>
        <v>12.348866999839291</v>
      </c>
    </row>
    <row r="651" spans="1:6" ht="15" customHeight="1" x14ac:dyDescent="0.3">
      <c r="A651" s="38">
        <v>112</v>
      </c>
      <c r="B651" s="50" t="s">
        <v>317</v>
      </c>
      <c r="C651" s="16" t="s">
        <v>318</v>
      </c>
      <c r="D651" s="111">
        <v>3</v>
      </c>
      <c r="E651" s="104">
        <f t="shared" si="24"/>
        <v>1.3706284377074503E-4</v>
      </c>
      <c r="F651" s="104">
        <f t="shared" si="23"/>
        <v>2.3404258638901935E-3</v>
      </c>
    </row>
    <row r="652" spans="1:6" ht="15" customHeight="1" x14ac:dyDescent="0.3">
      <c r="A652" s="38">
        <v>113</v>
      </c>
      <c r="B652" s="50" t="s">
        <v>319</v>
      </c>
      <c r="C652" s="16" t="s">
        <v>320</v>
      </c>
      <c r="D652" s="115">
        <v>28</v>
      </c>
      <c r="E652" s="104">
        <f t="shared" si="24"/>
        <v>1.2792532085269537E-3</v>
      </c>
      <c r="F652" s="104">
        <f t="shared" si="23"/>
        <v>2.1843974729641807E-2</v>
      </c>
    </row>
    <row r="653" spans="1:6" ht="15" customHeight="1" x14ac:dyDescent="0.3">
      <c r="A653" s="38">
        <v>114</v>
      </c>
      <c r="B653" s="50" t="s">
        <v>321</v>
      </c>
      <c r="C653" s="16" t="s">
        <v>322</v>
      </c>
      <c r="D653" s="115">
        <v>30</v>
      </c>
      <c r="E653" s="104">
        <f t="shared" si="24"/>
        <v>1.3706284377074504E-3</v>
      </c>
      <c r="F653" s="104">
        <f t="shared" si="23"/>
        <v>2.3404258638901932E-2</v>
      </c>
    </row>
    <row r="654" spans="1:6" ht="15" customHeight="1" x14ac:dyDescent="0.3">
      <c r="A654" s="38">
        <v>115</v>
      </c>
      <c r="B654" s="50" t="s">
        <v>323</v>
      </c>
      <c r="C654" s="16" t="s">
        <v>324</v>
      </c>
      <c r="D654" s="115">
        <v>232</v>
      </c>
      <c r="E654" s="104">
        <f t="shared" si="24"/>
        <v>1.0599526584937615E-2</v>
      </c>
      <c r="F654" s="104">
        <f t="shared" si="23"/>
        <v>0.18099293347417494</v>
      </c>
    </row>
    <row r="655" spans="1:6" ht="15" customHeight="1" x14ac:dyDescent="0.3">
      <c r="A655" s="38">
        <v>116</v>
      </c>
      <c r="B655" s="50" t="s">
        <v>325</v>
      </c>
      <c r="C655" s="16" t="s">
        <v>326</v>
      </c>
      <c r="D655" s="115">
        <v>413</v>
      </c>
      <c r="E655" s="104">
        <f t="shared" si="24"/>
        <v>1.8868984825772567E-2</v>
      </c>
      <c r="F655" s="104">
        <f t="shared" si="23"/>
        <v>0.3221986272622166</v>
      </c>
    </row>
    <row r="656" spans="1:6" ht="15" customHeight="1" x14ac:dyDescent="0.3">
      <c r="A656" s="38">
        <v>117</v>
      </c>
      <c r="B656" s="50" t="s">
        <v>327</v>
      </c>
      <c r="C656" s="16" t="s">
        <v>328</v>
      </c>
      <c r="D656" s="111">
        <v>2228</v>
      </c>
      <c r="E656" s="104">
        <f t="shared" si="24"/>
        <v>0.10179200530707332</v>
      </c>
      <c r="F656" s="104">
        <f t="shared" si="23"/>
        <v>1.7381562749157837</v>
      </c>
    </row>
    <row r="657" spans="1:6" ht="15" customHeight="1" x14ac:dyDescent="0.3">
      <c r="A657" s="38">
        <v>118</v>
      </c>
      <c r="B657" s="50" t="s">
        <v>329</v>
      </c>
      <c r="C657" s="16" t="s">
        <v>330</v>
      </c>
      <c r="D657" s="117">
        <v>1037</v>
      </c>
      <c r="E657" s="104">
        <f t="shared" si="24"/>
        <v>4.7378056330087535E-2</v>
      </c>
      <c r="F657" s="104">
        <f t="shared" ref="F657:F720" si="25">D657/1281818*1000</f>
        <v>0.80900720695137684</v>
      </c>
    </row>
    <row r="658" spans="1:6" ht="15" customHeight="1" x14ac:dyDescent="0.3">
      <c r="A658" s="38">
        <v>119</v>
      </c>
      <c r="B658" s="50" t="s">
        <v>331</v>
      </c>
      <c r="C658" s="16" t="s">
        <v>332</v>
      </c>
      <c r="D658" s="115">
        <v>11858</v>
      </c>
      <c r="E658" s="104">
        <f t="shared" si="24"/>
        <v>0.54176373381116483</v>
      </c>
      <c r="F658" s="104">
        <f t="shared" si="25"/>
        <v>9.2509232980033058</v>
      </c>
    </row>
    <row r="659" spans="1:6" ht="15" customHeight="1" x14ac:dyDescent="0.3">
      <c r="A659" s="46" t="s">
        <v>333</v>
      </c>
      <c r="B659" s="45" t="s">
        <v>798</v>
      </c>
      <c r="C659" s="46" t="s">
        <v>334</v>
      </c>
      <c r="D659" s="47">
        <f>SUM(D660:D667)</f>
        <v>10432</v>
      </c>
      <c r="E659" s="100">
        <f t="shared" si="24"/>
        <v>0.47661319540547076</v>
      </c>
      <c r="F659" s="100">
        <f t="shared" si="25"/>
        <v>8.1384408707008333</v>
      </c>
    </row>
    <row r="660" spans="1:6" ht="15" customHeight="1" x14ac:dyDescent="0.3">
      <c r="A660" s="38">
        <v>120</v>
      </c>
      <c r="B660" s="50" t="s">
        <v>335</v>
      </c>
      <c r="C660" s="16" t="s">
        <v>336</v>
      </c>
      <c r="D660" s="111">
        <v>28</v>
      </c>
      <c r="E660" s="104">
        <f t="shared" si="24"/>
        <v>1.2792532085269537E-3</v>
      </c>
      <c r="F660" s="104">
        <f t="shared" si="25"/>
        <v>2.1843974729641807E-2</v>
      </c>
    </row>
    <row r="661" spans="1:6" ht="15" customHeight="1" x14ac:dyDescent="0.3">
      <c r="A661" s="38">
        <v>123</v>
      </c>
      <c r="B661" s="50" t="s">
        <v>341</v>
      </c>
      <c r="C661" s="16" t="s">
        <v>342</v>
      </c>
      <c r="D661" s="115">
        <v>23</v>
      </c>
      <c r="E661" s="104">
        <f t="shared" si="24"/>
        <v>1.050815135575712E-3</v>
      </c>
      <c r="F661" s="104">
        <f t="shared" si="25"/>
        <v>1.7943264956491484E-2</v>
      </c>
    </row>
    <row r="662" spans="1:6" ht="15" customHeight="1" x14ac:dyDescent="0.3">
      <c r="A662" s="38">
        <v>124</v>
      </c>
      <c r="B662" s="50" t="s">
        <v>343</v>
      </c>
      <c r="C662" s="16" t="s">
        <v>344</v>
      </c>
      <c r="D662" s="115">
        <v>3488</v>
      </c>
      <c r="E662" s="104">
        <f t="shared" si="24"/>
        <v>0.15935839969078622</v>
      </c>
      <c r="F662" s="104">
        <f t="shared" si="25"/>
        <v>2.7211351377496649</v>
      </c>
    </row>
    <row r="663" spans="1:6" ht="15" customHeight="1" x14ac:dyDescent="0.3">
      <c r="A663" s="38">
        <v>125</v>
      </c>
      <c r="B663" s="50" t="s">
        <v>345</v>
      </c>
      <c r="C663" s="16" t="s">
        <v>346</v>
      </c>
      <c r="D663" s="115">
        <v>4793</v>
      </c>
      <c r="E663" s="104">
        <f t="shared" si="24"/>
        <v>0.2189807367310603</v>
      </c>
      <c r="F663" s="104">
        <f t="shared" si="25"/>
        <v>3.7392203885418991</v>
      </c>
    </row>
    <row r="664" spans="1:6" ht="15" customHeight="1" x14ac:dyDescent="0.3">
      <c r="A664" s="38">
        <v>126</v>
      </c>
      <c r="B664" s="50" t="s">
        <v>347</v>
      </c>
      <c r="C664" s="16" t="s">
        <v>348</v>
      </c>
      <c r="D664" s="115">
        <v>16</v>
      </c>
      <c r="E664" s="104">
        <f t="shared" si="24"/>
        <v>7.3100183344397345E-4</v>
      </c>
      <c r="F664" s="104">
        <f t="shared" si="25"/>
        <v>1.2482271274081032E-2</v>
      </c>
    </row>
    <row r="665" spans="1:6" ht="15" customHeight="1" x14ac:dyDescent="0.3">
      <c r="A665" s="38">
        <v>127</v>
      </c>
      <c r="B665" s="50" t="s">
        <v>349</v>
      </c>
      <c r="C665" s="16" t="s">
        <v>350</v>
      </c>
      <c r="D665" s="48">
        <v>243</v>
      </c>
      <c r="E665" s="104">
        <f t="shared" si="24"/>
        <v>1.1102090345430348E-2</v>
      </c>
      <c r="F665" s="104">
        <f t="shared" si="25"/>
        <v>0.18957449497510567</v>
      </c>
    </row>
    <row r="666" spans="1:6" ht="15" customHeight="1" x14ac:dyDescent="0.3">
      <c r="A666" s="38">
        <v>128</v>
      </c>
      <c r="B666" s="50" t="s">
        <v>351</v>
      </c>
      <c r="C666" s="16" t="s">
        <v>352</v>
      </c>
      <c r="D666" s="117">
        <v>777</v>
      </c>
      <c r="E666" s="104">
        <f t="shared" si="24"/>
        <v>3.5499276536622965E-2</v>
      </c>
      <c r="F666" s="104">
        <f t="shared" si="25"/>
        <v>0.60617029874756001</v>
      </c>
    </row>
    <row r="667" spans="1:6" ht="15" customHeight="1" x14ac:dyDescent="0.3">
      <c r="A667" s="38">
        <v>129</v>
      </c>
      <c r="B667" s="50" t="s">
        <v>353</v>
      </c>
      <c r="C667" s="53" t="s">
        <v>354</v>
      </c>
      <c r="D667" s="115">
        <v>1064</v>
      </c>
      <c r="E667" s="104">
        <f t="shared" si="24"/>
        <v>4.861162192402424E-2</v>
      </c>
      <c r="F667" s="104">
        <f t="shared" si="25"/>
        <v>0.83007103972638852</v>
      </c>
    </row>
    <row r="668" spans="1:6" ht="15" customHeight="1" x14ac:dyDescent="0.3">
      <c r="A668" s="46" t="s">
        <v>355</v>
      </c>
      <c r="B668" s="45" t="s">
        <v>799</v>
      </c>
      <c r="C668" s="46" t="s">
        <v>356</v>
      </c>
      <c r="D668" s="47">
        <f>SUM(D669:D678)</f>
        <v>40447</v>
      </c>
      <c r="E668" s="100">
        <f t="shared" si="24"/>
        <v>1.847926947331775</v>
      </c>
      <c r="F668" s="100">
        <f t="shared" si="25"/>
        <v>31.554401638922215</v>
      </c>
    </row>
    <row r="669" spans="1:6" ht="15" customHeight="1" x14ac:dyDescent="0.3">
      <c r="A669" s="38">
        <v>130</v>
      </c>
      <c r="B669" s="50" t="s">
        <v>357</v>
      </c>
      <c r="C669" s="16" t="s">
        <v>358</v>
      </c>
      <c r="D669" s="115">
        <v>2682</v>
      </c>
      <c r="E669" s="104">
        <f t="shared" si="24"/>
        <v>0.12253418233104606</v>
      </c>
      <c r="F669" s="104">
        <f t="shared" si="25"/>
        <v>2.0923407223178332</v>
      </c>
    </row>
    <row r="670" spans="1:6" ht="15" customHeight="1" x14ac:dyDescent="0.3">
      <c r="A670" s="38">
        <v>131</v>
      </c>
      <c r="B670" s="50" t="s">
        <v>359</v>
      </c>
      <c r="C670" s="16" t="s">
        <v>360</v>
      </c>
      <c r="D670" s="115">
        <v>27389</v>
      </c>
      <c r="E670" s="104">
        <f t="shared" si="24"/>
        <v>1.2513380760123118</v>
      </c>
      <c r="F670" s="104">
        <f t="shared" si="25"/>
        <v>21.367307995362836</v>
      </c>
    </row>
    <row r="671" spans="1:6" ht="15" customHeight="1" x14ac:dyDescent="0.3">
      <c r="A671" s="38">
        <v>132</v>
      </c>
      <c r="B671" s="50" t="s">
        <v>361</v>
      </c>
      <c r="C671" s="16" t="s">
        <v>362</v>
      </c>
      <c r="D671" s="111">
        <v>293</v>
      </c>
      <c r="E671" s="104">
        <f t="shared" si="24"/>
        <v>1.3386471074942766E-2</v>
      </c>
      <c r="F671" s="104">
        <f t="shared" si="25"/>
        <v>0.22858159270660888</v>
      </c>
    </row>
    <row r="672" spans="1:6" ht="15" customHeight="1" x14ac:dyDescent="0.3">
      <c r="A672" s="38">
        <v>133</v>
      </c>
      <c r="B672" s="50" t="s">
        <v>363</v>
      </c>
      <c r="C672" s="16" t="s">
        <v>364</v>
      </c>
      <c r="D672" s="115">
        <v>47</v>
      </c>
      <c r="E672" s="104">
        <f t="shared" si="24"/>
        <v>2.147317885741672E-3</v>
      </c>
      <c r="F672" s="104">
        <f t="shared" si="25"/>
        <v>3.6666671867613028E-2</v>
      </c>
    </row>
    <row r="673" spans="1:6" ht="15" customHeight="1" x14ac:dyDescent="0.3">
      <c r="A673" s="38">
        <v>134</v>
      </c>
      <c r="B673" s="50" t="s">
        <v>365</v>
      </c>
      <c r="C673" s="16" t="s">
        <v>366</v>
      </c>
      <c r="D673" s="115">
        <v>29</v>
      </c>
      <c r="E673" s="104">
        <f t="shared" si="24"/>
        <v>1.3249408231172019E-3</v>
      </c>
      <c r="F673" s="104">
        <f t="shared" si="25"/>
        <v>2.2624116684271868E-2</v>
      </c>
    </row>
    <row r="674" spans="1:6" ht="15" customHeight="1" x14ac:dyDescent="0.3">
      <c r="A674" s="38">
        <v>135</v>
      </c>
      <c r="B674" s="50" t="s">
        <v>367</v>
      </c>
      <c r="C674" s="16" t="s">
        <v>368</v>
      </c>
      <c r="D674" s="115">
        <v>101</v>
      </c>
      <c r="E674" s="104">
        <f t="shared" si="24"/>
        <v>4.6144490736150833E-3</v>
      </c>
      <c r="F674" s="104">
        <f t="shared" si="25"/>
        <v>7.8794337417636501E-2</v>
      </c>
    </row>
    <row r="675" spans="1:6" ht="15" customHeight="1" x14ac:dyDescent="0.3">
      <c r="A675" s="38">
        <v>136</v>
      </c>
      <c r="B675" s="50" t="s">
        <v>369</v>
      </c>
      <c r="C675" s="16" t="s">
        <v>370</v>
      </c>
      <c r="D675" s="117">
        <v>1311</v>
      </c>
      <c r="E675" s="104">
        <f t="shared" si="24"/>
        <v>5.9896462727815576E-2</v>
      </c>
      <c r="F675" s="104">
        <f t="shared" si="25"/>
        <v>1.0227661025200145</v>
      </c>
    </row>
    <row r="676" spans="1:6" ht="15" customHeight="1" x14ac:dyDescent="0.3">
      <c r="A676" s="38">
        <v>137</v>
      </c>
      <c r="B676" s="50" t="s">
        <v>371</v>
      </c>
      <c r="C676" s="16" t="s">
        <v>372</v>
      </c>
      <c r="D676" s="111">
        <v>4922</v>
      </c>
      <c r="E676" s="104">
        <f t="shared" si="24"/>
        <v>0.22487443901320234</v>
      </c>
      <c r="F676" s="104">
        <f t="shared" si="25"/>
        <v>3.8398587006891773</v>
      </c>
    </row>
    <row r="677" spans="1:6" ht="15" customHeight="1" x14ac:dyDescent="0.3">
      <c r="A677" s="38">
        <v>138</v>
      </c>
      <c r="B677" s="50" t="s">
        <v>373</v>
      </c>
      <c r="C677" s="16" t="s">
        <v>374</v>
      </c>
      <c r="D677" s="117">
        <v>115</v>
      </c>
      <c r="E677" s="104">
        <f t="shared" si="24"/>
        <v>5.2540756778785593E-3</v>
      </c>
      <c r="F677" s="104">
        <f t="shared" si="25"/>
        <v>8.9716324782457418E-2</v>
      </c>
    </row>
    <row r="678" spans="1:6" ht="15" customHeight="1" x14ac:dyDescent="0.3">
      <c r="A678" s="38">
        <v>139</v>
      </c>
      <c r="B678" s="50" t="s">
        <v>375</v>
      </c>
      <c r="C678" s="53" t="s">
        <v>376</v>
      </c>
      <c r="D678" s="115">
        <v>3558</v>
      </c>
      <c r="E678" s="104">
        <f t="shared" si="24"/>
        <v>0.1625565327121036</v>
      </c>
      <c r="F678" s="104">
        <f t="shared" si="25"/>
        <v>2.7757450745737695</v>
      </c>
    </row>
    <row r="679" spans="1:6" ht="15" customHeight="1" x14ac:dyDescent="0.3">
      <c r="A679" s="46" t="s">
        <v>377</v>
      </c>
      <c r="B679" s="45" t="s">
        <v>800</v>
      </c>
      <c r="C679" s="46" t="s">
        <v>378</v>
      </c>
      <c r="D679" s="47">
        <f>SUM(D680:D682)</f>
        <v>68044</v>
      </c>
      <c r="E679" s="100">
        <f t="shared" si="24"/>
        <v>3.1087680471788581</v>
      </c>
      <c r="F679" s="100">
        <f t="shared" si="25"/>
        <v>53.083979160848109</v>
      </c>
    </row>
    <row r="680" spans="1:6" ht="15" customHeight="1" x14ac:dyDescent="0.3">
      <c r="A680" s="38">
        <v>140</v>
      </c>
      <c r="B680" s="50" t="s">
        <v>379</v>
      </c>
      <c r="C680" s="16" t="s">
        <v>380</v>
      </c>
      <c r="D680" s="111">
        <v>49084</v>
      </c>
      <c r="E680" s="104">
        <f t="shared" si="24"/>
        <v>2.2425308745477497</v>
      </c>
      <c r="F680" s="104">
        <f t="shared" si="25"/>
        <v>38.292487701062086</v>
      </c>
    </row>
    <row r="681" spans="1:6" ht="15" customHeight="1" x14ac:dyDescent="0.3">
      <c r="A681" s="38">
        <v>141</v>
      </c>
      <c r="B681" s="50" t="s">
        <v>381</v>
      </c>
      <c r="C681" s="16" t="s">
        <v>382</v>
      </c>
      <c r="D681" s="117">
        <v>904</v>
      </c>
      <c r="E681" s="104">
        <f t="shared" si="24"/>
        <v>4.1301603589584505E-2</v>
      </c>
      <c r="F681" s="104">
        <f t="shared" si="25"/>
        <v>0.70524832698557827</v>
      </c>
    </row>
    <row r="682" spans="1:6" ht="15" customHeight="1" x14ac:dyDescent="0.3">
      <c r="A682" s="38">
        <v>142</v>
      </c>
      <c r="B682" s="50" t="s">
        <v>383</v>
      </c>
      <c r="C682" s="16" t="s">
        <v>384</v>
      </c>
      <c r="D682" s="115">
        <v>18056</v>
      </c>
      <c r="E682" s="104">
        <f t="shared" si="24"/>
        <v>0.8249355690415241</v>
      </c>
      <c r="F682" s="104">
        <f t="shared" si="25"/>
        <v>14.086243132800444</v>
      </c>
    </row>
    <row r="683" spans="1:6" ht="15" customHeight="1" x14ac:dyDescent="0.3">
      <c r="A683" s="46" t="s">
        <v>385</v>
      </c>
      <c r="B683" s="45" t="s">
        <v>801</v>
      </c>
      <c r="C683" s="46" t="s">
        <v>386</v>
      </c>
      <c r="D683" s="47">
        <f>SUM(D684:D703)</f>
        <v>3787</v>
      </c>
      <c r="E683" s="100">
        <f t="shared" si="24"/>
        <v>0.17301899645327048</v>
      </c>
      <c r="F683" s="100">
        <f t="shared" si="25"/>
        <v>2.954397582184054</v>
      </c>
    </row>
    <row r="684" spans="1:6" ht="15" customHeight="1" x14ac:dyDescent="0.3">
      <c r="A684" s="38">
        <v>143</v>
      </c>
      <c r="B684" s="50" t="s">
        <v>387</v>
      </c>
      <c r="C684" s="16" t="s">
        <v>388</v>
      </c>
      <c r="D684" s="115">
        <v>5</v>
      </c>
      <c r="E684" s="104">
        <f t="shared" si="24"/>
        <v>2.2843807295124172E-4</v>
      </c>
      <c r="F684" s="104">
        <f t="shared" si="25"/>
        <v>3.9007097731503224E-3</v>
      </c>
    </row>
    <row r="685" spans="1:6" ht="15" customHeight="1" x14ac:dyDescent="0.3">
      <c r="A685" s="38">
        <v>144</v>
      </c>
      <c r="B685" s="50" t="s">
        <v>389</v>
      </c>
      <c r="C685" s="16" t="s">
        <v>390</v>
      </c>
      <c r="D685" s="115">
        <v>41</v>
      </c>
      <c r="E685" s="104">
        <f t="shared" si="24"/>
        <v>1.873192198200182E-3</v>
      </c>
      <c r="F685" s="104">
        <f t="shared" si="25"/>
        <v>3.1985820139832644E-2</v>
      </c>
    </row>
    <row r="686" spans="1:6" ht="15" customHeight="1" x14ac:dyDescent="0.3">
      <c r="A686" s="38">
        <v>145</v>
      </c>
      <c r="B686" s="50" t="s">
        <v>391</v>
      </c>
      <c r="C686" s="16" t="s">
        <v>392</v>
      </c>
      <c r="D686" s="115">
        <v>1050</v>
      </c>
      <c r="E686" s="104">
        <f t="shared" si="24"/>
        <v>4.7971995319760763E-2</v>
      </c>
      <c r="F686" s="104">
        <f t="shared" si="25"/>
        <v>0.81914905236156765</v>
      </c>
    </row>
    <row r="687" spans="1:6" ht="15" customHeight="1" x14ac:dyDescent="0.3">
      <c r="A687" s="38">
        <v>146</v>
      </c>
      <c r="B687" s="50" t="s">
        <v>393</v>
      </c>
      <c r="C687" s="16" t="s">
        <v>394</v>
      </c>
      <c r="D687" s="115">
        <v>35</v>
      </c>
      <c r="E687" s="104">
        <f t="shared" si="24"/>
        <v>1.5990665106586919E-3</v>
      </c>
      <c r="F687" s="104">
        <f t="shared" si="25"/>
        <v>2.7304968412052259E-2</v>
      </c>
    </row>
    <row r="688" spans="1:6" ht="15" customHeight="1" x14ac:dyDescent="0.3">
      <c r="A688" s="38">
        <v>148</v>
      </c>
      <c r="B688" s="50" t="s">
        <v>397</v>
      </c>
      <c r="C688" s="16" t="s">
        <v>398</v>
      </c>
      <c r="D688" s="115">
        <v>4</v>
      </c>
      <c r="E688" s="104">
        <f t="shared" si="24"/>
        <v>1.8275045836099336E-4</v>
      </c>
      <c r="F688" s="104">
        <f t="shared" si="25"/>
        <v>3.120567818520258E-3</v>
      </c>
    </row>
    <row r="689" spans="1:6" ht="15" customHeight="1" x14ac:dyDescent="0.3">
      <c r="A689" s="38">
        <v>149</v>
      </c>
      <c r="B689" s="50" t="s">
        <v>399</v>
      </c>
      <c r="C689" s="16" t="s">
        <v>400</v>
      </c>
      <c r="D689" s="115">
        <v>2</v>
      </c>
      <c r="E689" s="104">
        <f t="shared" si="24"/>
        <v>9.1375229180496682E-5</v>
      </c>
      <c r="F689" s="104">
        <f t="shared" si="25"/>
        <v>1.560283909260129E-3</v>
      </c>
    </row>
    <row r="690" spans="1:6" ht="15" customHeight="1" x14ac:dyDescent="0.3">
      <c r="A690" s="38">
        <v>150</v>
      </c>
      <c r="B690" s="50" t="s">
        <v>401</v>
      </c>
      <c r="C690" s="16" t="s">
        <v>402</v>
      </c>
      <c r="D690" s="115">
        <v>711</v>
      </c>
      <c r="E690" s="104">
        <f t="shared" si="24"/>
        <v>3.2483893973666578E-2</v>
      </c>
      <c r="F690" s="104">
        <f t="shared" si="25"/>
        <v>0.55468092974197591</v>
      </c>
    </row>
    <row r="691" spans="1:6" ht="15" customHeight="1" x14ac:dyDescent="0.3">
      <c r="A691" s="38">
        <v>151</v>
      </c>
      <c r="B691" s="50" t="s">
        <v>403</v>
      </c>
      <c r="C691" s="16" t="s">
        <v>404</v>
      </c>
      <c r="D691" s="115">
        <v>30</v>
      </c>
      <c r="E691" s="104">
        <f t="shared" si="24"/>
        <v>1.3706284377074504E-3</v>
      </c>
      <c r="F691" s="104">
        <f t="shared" si="25"/>
        <v>2.3404258638901932E-2</v>
      </c>
    </row>
    <row r="692" spans="1:6" ht="15" customHeight="1" x14ac:dyDescent="0.3">
      <c r="A692" s="38">
        <v>152</v>
      </c>
      <c r="B692" s="50" t="s">
        <v>405</v>
      </c>
      <c r="C692" s="16" t="s">
        <v>406</v>
      </c>
      <c r="D692" s="115">
        <v>535</v>
      </c>
      <c r="E692" s="104">
        <f t="shared" si="24"/>
        <v>2.4442873805782864E-2</v>
      </c>
      <c r="F692" s="104">
        <f t="shared" si="25"/>
        <v>0.41737594572708447</v>
      </c>
    </row>
    <row r="693" spans="1:6" ht="15" customHeight="1" x14ac:dyDescent="0.3">
      <c r="A693" s="38">
        <v>153</v>
      </c>
      <c r="B693" s="50" t="s">
        <v>407</v>
      </c>
      <c r="C693" s="16" t="s">
        <v>408</v>
      </c>
      <c r="D693" s="115">
        <v>7</v>
      </c>
      <c r="E693" s="104">
        <f t="shared" si="24"/>
        <v>3.1981330213173842E-4</v>
      </c>
      <c r="F693" s="104">
        <f t="shared" si="25"/>
        <v>5.4609936824104519E-3</v>
      </c>
    </row>
    <row r="694" spans="1:6" ht="15" customHeight="1" x14ac:dyDescent="0.3">
      <c r="A694" s="38">
        <v>154</v>
      </c>
      <c r="B694" s="50" t="s">
        <v>409</v>
      </c>
      <c r="C694" s="16" t="s">
        <v>410</v>
      </c>
      <c r="D694" s="115">
        <v>7</v>
      </c>
      <c r="E694" s="104">
        <f t="shared" si="24"/>
        <v>3.1981330213173842E-4</v>
      </c>
      <c r="F694" s="104">
        <f t="shared" si="25"/>
        <v>5.4609936824104519E-3</v>
      </c>
    </row>
    <row r="695" spans="1:6" ht="15" customHeight="1" x14ac:dyDescent="0.3">
      <c r="A695" s="38">
        <v>155</v>
      </c>
      <c r="B695" s="50" t="s">
        <v>411</v>
      </c>
      <c r="C695" s="16" t="s">
        <v>412</v>
      </c>
      <c r="D695" s="115">
        <v>1</v>
      </c>
      <c r="E695" s="104">
        <f t="shared" si="24"/>
        <v>4.5687614590248341E-5</v>
      </c>
      <c r="F695" s="104">
        <f t="shared" si="25"/>
        <v>7.8014195463006449E-4</v>
      </c>
    </row>
    <row r="696" spans="1:6" ht="15" customHeight="1" x14ac:dyDescent="0.3">
      <c r="A696" s="38">
        <v>156</v>
      </c>
      <c r="B696" s="50" t="s">
        <v>413</v>
      </c>
      <c r="C696" s="16" t="s">
        <v>414</v>
      </c>
      <c r="D696" s="115">
        <v>30</v>
      </c>
      <c r="E696" s="104">
        <f t="shared" ref="E696:E759" si="26">D696/2188777*100</f>
        <v>1.3706284377074504E-3</v>
      </c>
      <c r="F696" s="104">
        <f t="shared" si="25"/>
        <v>2.3404258638901932E-2</v>
      </c>
    </row>
    <row r="697" spans="1:6" ht="15" customHeight="1" x14ac:dyDescent="0.3">
      <c r="A697" s="38">
        <v>158</v>
      </c>
      <c r="B697" s="50" t="s">
        <v>417</v>
      </c>
      <c r="C697" s="16" t="s">
        <v>418</v>
      </c>
      <c r="D697" s="115">
        <v>27</v>
      </c>
      <c r="E697" s="104">
        <f t="shared" si="26"/>
        <v>1.2335655939367052E-3</v>
      </c>
      <c r="F697" s="104">
        <f t="shared" si="25"/>
        <v>2.1063832775011743E-2</v>
      </c>
    </row>
    <row r="698" spans="1:6" ht="15" customHeight="1" x14ac:dyDescent="0.3">
      <c r="A698" s="38">
        <v>159</v>
      </c>
      <c r="B698" s="50" t="s">
        <v>419</v>
      </c>
      <c r="C698" s="16" t="s">
        <v>420</v>
      </c>
      <c r="D698" s="115">
        <v>6</v>
      </c>
      <c r="E698" s="104">
        <f t="shared" si="26"/>
        <v>2.7412568754149006E-4</v>
      </c>
      <c r="F698" s="104">
        <f t="shared" si="25"/>
        <v>4.6808517277803869E-3</v>
      </c>
    </row>
    <row r="699" spans="1:6" ht="15" customHeight="1" x14ac:dyDescent="0.3">
      <c r="A699" s="38">
        <v>160</v>
      </c>
      <c r="B699" s="50" t="s">
        <v>421</v>
      </c>
      <c r="C699" s="16" t="s">
        <v>422</v>
      </c>
      <c r="D699" s="115">
        <v>56</v>
      </c>
      <c r="E699" s="104">
        <f t="shared" si="26"/>
        <v>2.5585064170539074E-3</v>
      </c>
      <c r="F699" s="104">
        <f t="shared" si="25"/>
        <v>4.3687949459283615E-2</v>
      </c>
    </row>
    <row r="700" spans="1:6" ht="15" customHeight="1" x14ac:dyDescent="0.3">
      <c r="A700" s="38">
        <v>161</v>
      </c>
      <c r="B700" s="50" t="s">
        <v>423</v>
      </c>
      <c r="C700" s="16" t="s">
        <v>424</v>
      </c>
      <c r="D700" s="115">
        <v>24</v>
      </c>
      <c r="E700" s="104">
        <f t="shared" si="26"/>
        <v>1.0965027501659602E-3</v>
      </c>
      <c r="F700" s="104">
        <f t="shared" si="25"/>
        <v>1.8723406911121548E-2</v>
      </c>
    </row>
    <row r="701" spans="1:6" ht="15" customHeight="1" x14ac:dyDescent="0.3">
      <c r="A701" s="38">
        <v>162</v>
      </c>
      <c r="B701" s="50" t="s">
        <v>425</v>
      </c>
      <c r="C701" s="16" t="s">
        <v>426</v>
      </c>
      <c r="D701" s="111">
        <v>18</v>
      </c>
      <c r="E701" s="104">
        <f t="shared" si="26"/>
        <v>8.2237706262447028E-4</v>
      </c>
      <c r="F701" s="104">
        <f t="shared" si="25"/>
        <v>1.4042555183341162E-2</v>
      </c>
    </row>
    <row r="702" spans="1:6" ht="15" customHeight="1" x14ac:dyDescent="0.3">
      <c r="A702" s="38">
        <v>163</v>
      </c>
      <c r="B702" s="50" t="s">
        <v>427</v>
      </c>
      <c r="C702" s="16" t="s">
        <v>428</v>
      </c>
      <c r="D702" s="117">
        <v>164</v>
      </c>
      <c r="E702" s="104">
        <f t="shared" si="26"/>
        <v>7.4927687928007282E-3</v>
      </c>
      <c r="F702" s="104">
        <f t="shared" si="25"/>
        <v>0.12794328055933057</v>
      </c>
    </row>
    <row r="703" spans="1:6" ht="15" customHeight="1" x14ac:dyDescent="0.3">
      <c r="A703" s="38">
        <v>164</v>
      </c>
      <c r="B703" s="50" t="s">
        <v>429</v>
      </c>
      <c r="C703" s="16" t="s">
        <v>430</v>
      </c>
      <c r="D703" s="115">
        <v>1034</v>
      </c>
      <c r="E703" s="104">
        <f t="shared" si="26"/>
        <v>4.7240993486316787E-2</v>
      </c>
      <c r="F703" s="104">
        <f t="shared" si="25"/>
        <v>0.80666678108748668</v>
      </c>
    </row>
    <row r="704" spans="1:6" ht="15" customHeight="1" x14ac:dyDescent="0.3">
      <c r="A704" s="46" t="s">
        <v>431</v>
      </c>
      <c r="B704" s="45" t="s">
        <v>432</v>
      </c>
      <c r="C704" s="46" t="s">
        <v>433</v>
      </c>
      <c r="D704" s="47">
        <f>SUM(D705:D719)</f>
        <v>978323</v>
      </c>
      <c r="E704" s="100">
        <f t="shared" si="26"/>
        <v>44.697244168775526</v>
      </c>
      <c r="F704" s="100">
        <f t="shared" si="25"/>
        <v>763.23081747954859</v>
      </c>
    </row>
    <row r="705" spans="1:6" ht="15" customHeight="1" x14ac:dyDescent="0.3">
      <c r="A705" s="38">
        <v>165</v>
      </c>
      <c r="B705" s="50" t="s">
        <v>434</v>
      </c>
      <c r="C705" s="16" t="s">
        <v>435</v>
      </c>
      <c r="D705" s="115">
        <v>474489</v>
      </c>
      <c r="E705" s="104">
        <f t="shared" si="26"/>
        <v>21.678270559312345</v>
      </c>
      <c r="F705" s="104">
        <f t="shared" si="25"/>
        <v>370.16877591046466</v>
      </c>
    </row>
    <row r="706" spans="1:6" ht="15" customHeight="1" x14ac:dyDescent="0.3">
      <c r="A706" s="38">
        <v>166</v>
      </c>
      <c r="B706" s="50" t="s">
        <v>436</v>
      </c>
      <c r="C706" s="16" t="s">
        <v>437</v>
      </c>
      <c r="D706" s="115">
        <v>52649</v>
      </c>
      <c r="E706" s="104">
        <f t="shared" si="26"/>
        <v>2.405407220561985</v>
      </c>
      <c r="F706" s="104">
        <f t="shared" si="25"/>
        <v>41.073693769318261</v>
      </c>
    </row>
    <row r="707" spans="1:6" ht="15" customHeight="1" x14ac:dyDescent="0.3">
      <c r="A707" s="38">
        <v>167</v>
      </c>
      <c r="B707" s="50" t="s">
        <v>438</v>
      </c>
      <c r="C707" s="16" t="s">
        <v>439</v>
      </c>
      <c r="D707" s="115">
        <v>283717</v>
      </c>
      <c r="E707" s="104">
        <f t="shared" si="26"/>
        <v>12.962352948701488</v>
      </c>
      <c r="F707" s="104">
        <f t="shared" si="25"/>
        <v>221.339534941778</v>
      </c>
    </row>
    <row r="708" spans="1:6" ht="15" customHeight="1" x14ac:dyDescent="0.3">
      <c r="A708" s="38">
        <v>168</v>
      </c>
      <c r="B708" s="50" t="s">
        <v>440</v>
      </c>
      <c r="C708" s="16" t="s">
        <v>441</v>
      </c>
      <c r="D708" s="115">
        <v>2455</v>
      </c>
      <c r="E708" s="104">
        <f t="shared" si="26"/>
        <v>0.11216309381905969</v>
      </c>
      <c r="F708" s="104">
        <f t="shared" si="25"/>
        <v>1.9152484986168083</v>
      </c>
    </row>
    <row r="709" spans="1:6" ht="15" customHeight="1" x14ac:dyDescent="0.3">
      <c r="A709" s="38">
        <v>169</v>
      </c>
      <c r="B709" s="50" t="s">
        <v>442</v>
      </c>
      <c r="C709" s="16" t="s">
        <v>443</v>
      </c>
      <c r="D709" s="115">
        <v>5498</v>
      </c>
      <c r="E709" s="104">
        <f t="shared" si="26"/>
        <v>0.25119050501718543</v>
      </c>
      <c r="F709" s="104">
        <f t="shared" si="25"/>
        <v>4.2892204665560945</v>
      </c>
    </row>
    <row r="710" spans="1:6" ht="15" customHeight="1" x14ac:dyDescent="0.3">
      <c r="A710" s="38">
        <v>170</v>
      </c>
      <c r="B710" s="50" t="s">
        <v>444</v>
      </c>
      <c r="C710" s="16" t="s">
        <v>445</v>
      </c>
      <c r="D710" s="115">
        <v>87641</v>
      </c>
      <c r="E710" s="104">
        <f t="shared" si="26"/>
        <v>4.004108230303955</v>
      </c>
      <c r="F710" s="104">
        <f t="shared" si="25"/>
        <v>68.372421045733475</v>
      </c>
    </row>
    <row r="711" spans="1:6" ht="15" customHeight="1" x14ac:dyDescent="0.3">
      <c r="A711" s="38">
        <v>171</v>
      </c>
      <c r="B711" s="50" t="s">
        <v>446</v>
      </c>
      <c r="C711" s="16" t="s">
        <v>447</v>
      </c>
      <c r="D711" s="115">
        <v>639</v>
      </c>
      <c r="E711" s="104">
        <f t="shared" si="26"/>
        <v>2.9194385723168691E-2</v>
      </c>
      <c r="F711" s="104">
        <f t="shared" si="25"/>
        <v>0.49851070900861122</v>
      </c>
    </row>
    <row r="712" spans="1:6" ht="15" customHeight="1" x14ac:dyDescent="0.3">
      <c r="A712" s="38">
        <v>172</v>
      </c>
      <c r="B712" s="50" t="s">
        <v>448</v>
      </c>
      <c r="C712" s="16" t="s">
        <v>449</v>
      </c>
      <c r="D712" s="117">
        <v>40121</v>
      </c>
      <c r="E712" s="104">
        <f t="shared" si="26"/>
        <v>1.8330327849753538</v>
      </c>
      <c r="F712" s="104">
        <f t="shared" si="25"/>
        <v>31.300075361712818</v>
      </c>
    </row>
    <row r="713" spans="1:6" ht="15" customHeight="1" x14ac:dyDescent="0.3">
      <c r="A713" s="38">
        <v>173</v>
      </c>
      <c r="B713" s="50" t="s">
        <v>450</v>
      </c>
      <c r="C713" s="16" t="s">
        <v>451</v>
      </c>
      <c r="D713" s="115">
        <v>8333</v>
      </c>
      <c r="E713" s="104">
        <f t="shared" si="26"/>
        <v>0.38071489238053946</v>
      </c>
      <c r="F713" s="104">
        <f t="shared" si="25"/>
        <v>6.5009229079323276</v>
      </c>
    </row>
    <row r="714" spans="1:6" ht="15" customHeight="1" x14ac:dyDescent="0.3">
      <c r="A714" s="38">
        <v>174</v>
      </c>
      <c r="B714" s="50" t="s">
        <v>452</v>
      </c>
      <c r="C714" s="16" t="s">
        <v>453</v>
      </c>
      <c r="D714" s="115">
        <v>442</v>
      </c>
      <c r="E714" s="104">
        <f t="shared" si="26"/>
        <v>2.019392564888977E-2</v>
      </c>
      <c r="F714" s="104">
        <f t="shared" si="25"/>
        <v>0.34482274394648849</v>
      </c>
    </row>
    <row r="715" spans="1:6" ht="15" customHeight="1" x14ac:dyDescent="0.3">
      <c r="A715" s="38">
        <v>175</v>
      </c>
      <c r="B715" s="50" t="s">
        <v>454</v>
      </c>
      <c r="C715" s="16" t="s">
        <v>455</v>
      </c>
      <c r="D715" s="115">
        <v>4617</v>
      </c>
      <c r="E715" s="104">
        <f t="shared" si="26"/>
        <v>0.21093971656317659</v>
      </c>
      <c r="F715" s="104">
        <f t="shared" si="25"/>
        <v>3.6019154045270074</v>
      </c>
    </row>
    <row r="716" spans="1:6" ht="15" customHeight="1" x14ac:dyDescent="0.3">
      <c r="A716" s="38">
        <v>176</v>
      </c>
      <c r="B716" s="50" t="s">
        <v>456</v>
      </c>
      <c r="C716" s="16" t="s">
        <v>457</v>
      </c>
      <c r="D716" s="115">
        <v>16600</v>
      </c>
      <c r="E716" s="104">
        <f t="shared" si="26"/>
        <v>0.75841440219812251</v>
      </c>
      <c r="F716" s="104">
        <f t="shared" si="25"/>
        <v>12.95035644685907</v>
      </c>
    </row>
    <row r="717" spans="1:6" ht="15" customHeight="1" x14ac:dyDescent="0.3">
      <c r="A717" s="38">
        <v>177</v>
      </c>
      <c r="B717" s="50" t="s">
        <v>458</v>
      </c>
      <c r="C717" s="16" t="s">
        <v>459</v>
      </c>
      <c r="D717" s="111">
        <v>17</v>
      </c>
      <c r="E717" s="104">
        <f t="shared" si="26"/>
        <v>7.7668944803422181E-4</v>
      </c>
      <c r="F717" s="104">
        <f t="shared" si="25"/>
        <v>1.3262413228711096E-2</v>
      </c>
    </row>
    <row r="718" spans="1:6" ht="15" customHeight="1" x14ac:dyDescent="0.3">
      <c r="A718" s="38">
        <v>178</v>
      </c>
      <c r="B718" s="50" t="s">
        <v>460</v>
      </c>
      <c r="C718" s="16" t="s">
        <v>461</v>
      </c>
      <c r="D718" s="117">
        <v>4</v>
      </c>
      <c r="E718" s="104">
        <f t="shared" si="26"/>
        <v>1.8275045836099336E-4</v>
      </c>
      <c r="F718" s="104">
        <f t="shared" si="25"/>
        <v>3.120567818520258E-3</v>
      </c>
    </row>
    <row r="719" spans="1:6" ht="15" customHeight="1" x14ac:dyDescent="0.3">
      <c r="A719" s="38">
        <v>179</v>
      </c>
      <c r="B719" s="50" t="s">
        <v>462</v>
      </c>
      <c r="C719" s="16" t="s">
        <v>463</v>
      </c>
      <c r="D719" s="115">
        <v>1101</v>
      </c>
      <c r="E719" s="104">
        <f t="shared" si="26"/>
        <v>5.0302063663863424E-2</v>
      </c>
      <c r="F719" s="104">
        <f t="shared" si="25"/>
        <v>0.85893629204770106</v>
      </c>
    </row>
    <row r="720" spans="1:6" ht="15" customHeight="1" x14ac:dyDescent="0.3">
      <c r="A720" s="46" t="s">
        <v>464</v>
      </c>
      <c r="B720" s="45" t="s">
        <v>465</v>
      </c>
      <c r="C720" s="46" t="s">
        <v>466</v>
      </c>
      <c r="D720" s="47">
        <f>SUM(D721:D738)</f>
        <v>62853</v>
      </c>
      <c r="E720" s="100">
        <f t="shared" si="26"/>
        <v>2.8716036398408793</v>
      </c>
      <c r="F720" s="100">
        <f t="shared" si="25"/>
        <v>49.034262274363442</v>
      </c>
    </row>
    <row r="721" spans="1:6" ht="15" customHeight="1" x14ac:dyDescent="0.3">
      <c r="A721" s="38">
        <v>180</v>
      </c>
      <c r="B721" s="50" t="s">
        <v>467</v>
      </c>
      <c r="C721" s="16" t="s">
        <v>468</v>
      </c>
      <c r="D721" s="115">
        <v>724</v>
      </c>
      <c r="E721" s="104">
        <f t="shared" si="26"/>
        <v>3.3077832963339798E-2</v>
      </c>
      <c r="F721" s="104">
        <f t="shared" ref="F721:F738" si="27">D721/1281818*1000</f>
        <v>0.56482277515216672</v>
      </c>
    </row>
    <row r="722" spans="1:6" ht="15" customHeight="1" x14ac:dyDescent="0.3">
      <c r="A722" s="38">
        <v>181</v>
      </c>
      <c r="B722" s="50" t="s">
        <v>469</v>
      </c>
      <c r="C722" s="16" t="s">
        <v>470</v>
      </c>
      <c r="D722" s="115">
        <v>3977</v>
      </c>
      <c r="E722" s="104">
        <f t="shared" si="26"/>
        <v>0.18169964322541768</v>
      </c>
      <c r="F722" s="104">
        <f t="shared" si="27"/>
        <v>3.1026245535637664</v>
      </c>
    </row>
    <row r="723" spans="1:6" ht="15" customHeight="1" x14ac:dyDescent="0.3">
      <c r="A723" s="38">
        <v>182</v>
      </c>
      <c r="B723" s="50" t="s">
        <v>471</v>
      </c>
      <c r="C723" s="16" t="s">
        <v>472</v>
      </c>
      <c r="D723" s="115">
        <v>3663</v>
      </c>
      <c r="E723" s="104">
        <f t="shared" si="26"/>
        <v>0.16735373224407968</v>
      </c>
      <c r="F723" s="104">
        <f t="shared" si="27"/>
        <v>2.857659979809926</v>
      </c>
    </row>
    <row r="724" spans="1:6" ht="15" customHeight="1" x14ac:dyDescent="0.3">
      <c r="A724" s="38">
        <v>183</v>
      </c>
      <c r="B724" s="50" t="s">
        <v>473</v>
      </c>
      <c r="C724" s="16" t="s">
        <v>474</v>
      </c>
      <c r="D724" s="115">
        <v>249</v>
      </c>
      <c r="E724" s="104">
        <f t="shared" si="26"/>
        <v>1.1376216032971837E-2</v>
      </c>
      <c r="F724" s="104">
        <f t="shared" si="27"/>
        <v>0.19425534670288605</v>
      </c>
    </row>
    <row r="725" spans="1:6" ht="15" customHeight="1" x14ac:dyDescent="0.3">
      <c r="A725" s="38">
        <v>184</v>
      </c>
      <c r="B725" s="50" t="s">
        <v>475</v>
      </c>
      <c r="C725" s="16" t="s">
        <v>476</v>
      </c>
      <c r="D725" s="115">
        <v>915</v>
      </c>
      <c r="E725" s="104">
        <f t="shared" si="26"/>
        <v>4.1804167350077234E-2</v>
      </c>
      <c r="F725" s="104">
        <f t="shared" si="27"/>
        <v>0.71382988848650897</v>
      </c>
    </row>
    <row r="726" spans="1:6" ht="15" customHeight="1" x14ac:dyDescent="0.3">
      <c r="A726" s="38">
        <v>185</v>
      </c>
      <c r="B726" s="50" t="s">
        <v>477</v>
      </c>
      <c r="C726" s="16" t="s">
        <v>478</v>
      </c>
      <c r="D726" s="115">
        <v>22949</v>
      </c>
      <c r="E726" s="104">
        <f t="shared" si="26"/>
        <v>1.0484850672316093</v>
      </c>
      <c r="F726" s="104">
        <f t="shared" si="27"/>
        <v>17.903477716805348</v>
      </c>
    </row>
    <row r="727" spans="1:6" ht="15" customHeight="1" x14ac:dyDescent="0.3">
      <c r="A727" s="38">
        <v>186</v>
      </c>
      <c r="B727" s="50" t="s">
        <v>479</v>
      </c>
      <c r="C727" s="16" t="s">
        <v>480</v>
      </c>
      <c r="D727" s="115">
        <v>502</v>
      </c>
      <c r="E727" s="104">
        <f t="shared" si="26"/>
        <v>2.2935182524304668E-2</v>
      </c>
      <c r="F727" s="104">
        <f t="shared" si="27"/>
        <v>0.39163126122429237</v>
      </c>
    </row>
    <row r="728" spans="1:6" ht="15" customHeight="1" x14ac:dyDescent="0.3">
      <c r="A728" s="38">
        <v>187</v>
      </c>
      <c r="B728" s="50" t="s">
        <v>481</v>
      </c>
      <c r="C728" s="16" t="s">
        <v>482</v>
      </c>
      <c r="D728" s="115">
        <v>1190</v>
      </c>
      <c r="E728" s="104">
        <f t="shared" si="26"/>
        <v>5.4368261362395531E-2</v>
      </c>
      <c r="F728" s="104">
        <f t="shared" si="27"/>
        <v>0.92836892600977672</v>
      </c>
    </row>
    <row r="729" spans="1:6" ht="15" customHeight="1" x14ac:dyDescent="0.3">
      <c r="A729" s="38">
        <v>188</v>
      </c>
      <c r="B729" s="50" t="s">
        <v>483</v>
      </c>
      <c r="C729" s="16" t="s">
        <v>484</v>
      </c>
      <c r="D729" s="115">
        <v>358</v>
      </c>
      <c r="E729" s="104">
        <f t="shared" si="26"/>
        <v>1.6356166023308905E-2</v>
      </c>
      <c r="F729" s="104">
        <f t="shared" si="27"/>
        <v>0.27929081975756309</v>
      </c>
    </row>
    <row r="730" spans="1:6" ht="15" customHeight="1" x14ac:dyDescent="0.3">
      <c r="A730" s="38">
        <v>189</v>
      </c>
      <c r="B730" s="50" t="s">
        <v>485</v>
      </c>
      <c r="C730" s="16" t="s">
        <v>486</v>
      </c>
      <c r="D730" s="115">
        <v>491</v>
      </c>
      <c r="E730" s="104">
        <f t="shared" si="26"/>
        <v>2.2432618763811939E-2</v>
      </c>
      <c r="F730" s="104">
        <f t="shared" si="27"/>
        <v>0.38304969972336167</v>
      </c>
    </row>
    <row r="731" spans="1:6" ht="15" customHeight="1" x14ac:dyDescent="0.3">
      <c r="A731" s="38">
        <v>190</v>
      </c>
      <c r="B731" s="50" t="s">
        <v>487</v>
      </c>
      <c r="C731" s="16" t="s">
        <v>488</v>
      </c>
      <c r="D731" s="117">
        <v>80</v>
      </c>
      <c r="E731" s="104">
        <f t="shared" si="26"/>
        <v>3.6550091672198676E-3</v>
      </c>
      <c r="F731" s="104">
        <f t="shared" si="27"/>
        <v>6.2411356370405159E-2</v>
      </c>
    </row>
    <row r="732" spans="1:6" ht="15" customHeight="1" x14ac:dyDescent="0.3">
      <c r="A732" s="38">
        <v>191</v>
      </c>
      <c r="B732" s="50" t="s">
        <v>489</v>
      </c>
      <c r="C732" s="16" t="s">
        <v>490</v>
      </c>
      <c r="D732" s="115">
        <v>318</v>
      </c>
      <c r="E732" s="104">
        <f t="shared" si="26"/>
        <v>1.4528661439698972E-2</v>
      </c>
      <c r="F732" s="104">
        <f t="shared" si="27"/>
        <v>0.2480851415723605</v>
      </c>
    </row>
    <row r="733" spans="1:6" ht="15" customHeight="1" x14ac:dyDescent="0.3">
      <c r="A733" s="38">
        <v>192</v>
      </c>
      <c r="B733" s="50" t="s">
        <v>491</v>
      </c>
      <c r="C733" s="16" t="s">
        <v>492</v>
      </c>
      <c r="D733" s="115">
        <v>24677</v>
      </c>
      <c r="E733" s="104">
        <f t="shared" si="26"/>
        <v>1.1274332652435584</v>
      </c>
      <c r="F733" s="104">
        <f t="shared" si="27"/>
        <v>19.251563014406102</v>
      </c>
    </row>
    <row r="734" spans="1:6" ht="15" customHeight="1" x14ac:dyDescent="0.3">
      <c r="A734" s="38">
        <v>193</v>
      </c>
      <c r="B734" s="50" t="s">
        <v>493</v>
      </c>
      <c r="C734" s="16" t="s">
        <v>494</v>
      </c>
      <c r="D734" s="117">
        <v>10</v>
      </c>
      <c r="E734" s="104">
        <f t="shared" si="26"/>
        <v>4.5687614590248345E-4</v>
      </c>
      <c r="F734" s="104">
        <f t="shared" si="27"/>
        <v>7.8014195463006449E-3</v>
      </c>
    </row>
    <row r="735" spans="1:6" ht="15" customHeight="1" x14ac:dyDescent="0.3">
      <c r="A735" s="38">
        <v>194</v>
      </c>
      <c r="B735" s="50" t="s">
        <v>495</v>
      </c>
      <c r="C735" s="16" t="s">
        <v>496</v>
      </c>
      <c r="D735" s="115">
        <v>307</v>
      </c>
      <c r="E735" s="104">
        <f t="shared" si="26"/>
        <v>1.4026097679206243E-2</v>
      </c>
      <c r="F735" s="104">
        <f t="shared" si="27"/>
        <v>0.2395035800714298</v>
      </c>
    </row>
    <row r="736" spans="1:6" ht="15" customHeight="1" x14ac:dyDescent="0.3">
      <c r="A736" s="38">
        <v>195</v>
      </c>
      <c r="B736" s="50" t="s">
        <v>497</v>
      </c>
      <c r="C736" s="16" t="s">
        <v>498</v>
      </c>
      <c r="D736" s="111">
        <v>92</v>
      </c>
      <c r="E736" s="104">
        <f t="shared" si="26"/>
        <v>4.2032605423028479E-3</v>
      </c>
      <c r="F736" s="104">
        <f t="shared" si="27"/>
        <v>7.1773059825965935E-2</v>
      </c>
    </row>
    <row r="737" spans="1:6" ht="15" customHeight="1" x14ac:dyDescent="0.3">
      <c r="A737" s="38">
        <v>196</v>
      </c>
      <c r="B737" s="50" t="s">
        <v>499</v>
      </c>
      <c r="C737" s="16" t="s">
        <v>500</v>
      </c>
      <c r="D737" s="117">
        <v>52</v>
      </c>
      <c r="E737" s="104">
        <f t="shared" si="26"/>
        <v>2.3757559586929139E-3</v>
      </c>
      <c r="F737" s="104">
        <f t="shared" si="27"/>
        <v>4.0567381640763352E-2</v>
      </c>
    </row>
    <row r="738" spans="1:6" ht="15" customHeight="1" x14ac:dyDescent="0.3">
      <c r="A738" s="38">
        <v>197</v>
      </c>
      <c r="B738" s="50" t="s">
        <v>501</v>
      </c>
      <c r="C738" s="16" t="s">
        <v>502</v>
      </c>
      <c r="D738" s="115">
        <v>2299</v>
      </c>
      <c r="E738" s="104">
        <f t="shared" si="26"/>
        <v>0.10503582594298094</v>
      </c>
      <c r="F738" s="104">
        <f t="shared" si="27"/>
        <v>1.7935463536945182</v>
      </c>
    </row>
    <row r="739" spans="1:6" ht="15" customHeight="1" x14ac:dyDescent="0.3">
      <c r="A739" s="46" t="s">
        <v>503</v>
      </c>
      <c r="B739" s="45" t="s">
        <v>802</v>
      </c>
      <c r="C739" s="46" t="s">
        <v>504</v>
      </c>
      <c r="D739" s="47">
        <f>SUM(D740:D741)</f>
        <v>80707</v>
      </c>
      <c r="E739" s="100">
        <f t="shared" si="26"/>
        <v>3.6873103107351728</v>
      </c>
      <c r="F739" s="100">
        <f t="shared" ref="F739:F784" si="28">D739/1281818*1000</f>
        <v>62.962916732328608</v>
      </c>
    </row>
    <row r="740" spans="1:6" ht="15" customHeight="1" x14ac:dyDescent="0.3">
      <c r="A740" s="38">
        <v>198</v>
      </c>
      <c r="B740" s="21" t="s">
        <v>505</v>
      </c>
      <c r="C740" s="54" t="s">
        <v>506</v>
      </c>
      <c r="D740" s="117">
        <v>20098</v>
      </c>
      <c r="E740" s="104">
        <f t="shared" si="26"/>
        <v>0.91822967803481115</v>
      </c>
      <c r="F740" s="104">
        <f t="shared" si="28"/>
        <v>15.679293004155035</v>
      </c>
    </row>
    <row r="741" spans="1:6" ht="15" customHeight="1" x14ac:dyDescent="0.3">
      <c r="A741" s="38">
        <v>199</v>
      </c>
      <c r="B741" s="21" t="s">
        <v>507</v>
      </c>
      <c r="C741" s="54" t="s">
        <v>508</v>
      </c>
      <c r="D741" s="115">
        <v>60609</v>
      </c>
      <c r="E741" s="104">
        <f t="shared" si="26"/>
        <v>2.7690806327003621</v>
      </c>
      <c r="F741" s="104">
        <f t="shared" si="28"/>
        <v>47.283623728173581</v>
      </c>
    </row>
    <row r="742" spans="1:6" ht="15" customHeight="1" x14ac:dyDescent="0.3">
      <c r="A742" s="46" t="s">
        <v>509</v>
      </c>
      <c r="B742" s="45" t="s">
        <v>803</v>
      </c>
      <c r="C742" s="46" t="s">
        <v>510</v>
      </c>
      <c r="D742" s="47">
        <f>SUM(D743:D753)</f>
        <v>20184</v>
      </c>
      <c r="E742" s="100">
        <f t="shared" si="26"/>
        <v>0.92215881288957247</v>
      </c>
      <c r="F742" s="100">
        <f t="shared" si="28"/>
        <v>15.74638521225322</v>
      </c>
    </row>
    <row r="743" spans="1:6" ht="15" customHeight="1" x14ac:dyDescent="0.3">
      <c r="A743" s="38">
        <v>200</v>
      </c>
      <c r="B743" s="21" t="s">
        <v>511</v>
      </c>
      <c r="C743" s="54" t="s">
        <v>512</v>
      </c>
      <c r="D743" s="115">
        <v>547</v>
      </c>
      <c r="E743" s="104">
        <f t="shared" si="26"/>
        <v>2.4991125180865846E-2</v>
      </c>
      <c r="F743" s="104">
        <f t="shared" si="28"/>
        <v>0.42673764918264523</v>
      </c>
    </row>
    <row r="744" spans="1:6" ht="15" customHeight="1" x14ac:dyDescent="0.3">
      <c r="A744" s="38">
        <v>201</v>
      </c>
      <c r="B744" s="21" t="s">
        <v>513</v>
      </c>
      <c r="C744" s="54" t="s">
        <v>514</v>
      </c>
      <c r="D744" s="115">
        <v>56</v>
      </c>
      <c r="E744" s="104">
        <f t="shared" si="26"/>
        <v>2.5585064170539074E-3</v>
      </c>
      <c r="F744" s="104">
        <f t="shared" si="28"/>
        <v>4.3687949459283615E-2</v>
      </c>
    </row>
    <row r="745" spans="1:6" ht="15" customHeight="1" x14ac:dyDescent="0.3">
      <c r="A745" s="38">
        <v>202</v>
      </c>
      <c r="B745" s="21" t="s">
        <v>515</v>
      </c>
      <c r="C745" s="54" t="s">
        <v>516</v>
      </c>
      <c r="D745" s="115">
        <v>930</v>
      </c>
      <c r="E745" s="104">
        <f t="shared" si="26"/>
        <v>4.248948156893096E-2</v>
      </c>
      <c r="F745" s="104">
        <f t="shared" si="28"/>
        <v>0.72553201780595999</v>
      </c>
    </row>
    <row r="746" spans="1:6" ht="15" customHeight="1" x14ac:dyDescent="0.3">
      <c r="A746" s="38">
        <v>203</v>
      </c>
      <c r="B746" s="21" t="s">
        <v>517</v>
      </c>
      <c r="C746" s="54" t="s">
        <v>518</v>
      </c>
      <c r="D746" s="117">
        <v>2656</v>
      </c>
      <c r="E746" s="104">
        <f t="shared" si="26"/>
        <v>0.12134630435169962</v>
      </c>
      <c r="F746" s="104">
        <f t="shared" si="28"/>
        <v>2.0720570314974514</v>
      </c>
    </row>
    <row r="747" spans="1:6" ht="15" customHeight="1" x14ac:dyDescent="0.3">
      <c r="A747" s="38">
        <v>204</v>
      </c>
      <c r="B747" s="21" t="s">
        <v>519</v>
      </c>
      <c r="C747" s="54" t="s">
        <v>520</v>
      </c>
      <c r="D747" s="115">
        <v>149</v>
      </c>
      <c r="E747" s="104">
        <f t="shared" si="26"/>
        <v>6.8074545739470037E-3</v>
      </c>
      <c r="F747" s="104">
        <f t="shared" si="28"/>
        <v>0.1162411512398796</v>
      </c>
    </row>
    <row r="748" spans="1:6" ht="15" customHeight="1" x14ac:dyDescent="0.3">
      <c r="A748" s="38">
        <v>205</v>
      </c>
      <c r="B748" s="21" t="s">
        <v>521</v>
      </c>
      <c r="C748" s="54" t="s">
        <v>522</v>
      </c>
      <c r="D748" s="115">
        <v>122</v>
      </c>
      <c r="E748" s="104">
        <f t="shared" si="26"/>
        <v>5.5738889800102977E-3</v>
      </c>
      <c r="F748" s="104">
        <f t="shared" si="28"/>
        <v>9.5177318464867863E-2</v>
      </c>
    </row>
    <row r="749" spans="1:6" ht="15" customHeight="1" x14ac:dyDescent="0.3">
      <c r="A749" s="38">
        <v>206</v>
      </c>
      <c r="B749" s="21" t="s">
        <v>523</v>
      </c>
      <c r="C749" s="54" t="s">
        <v>524</v>
      </c>
      <c r="D749" s="115">
        <v>10436</v>
      </c>
      <c r="E749" s="104">
        <f t="shared" si="26"/>
        <v>0.47679594586383167</v>
      </c>
      <c r="F749" s="104">
        <f t="shared" si="28"/>
        <v>8.1415614385193535</v>
      </c>
    </row>
    <row r="750" spans="1:6" ht="15" customHeight="1" x14ac:dyDescent="0.3">
      <c r="A750" s="38">
        <v>207</v>
      </c>
      <c r="B750" s="21" t="s">
        <v>525</v>
      </c>
      <c r="C750" s="54" t="s">
        <v>526</v>
      </c>
      <c r="D750" s="115">
        <v>4134</v>
      </c>
      <c r="E750" s="104">
        <f t="shared" si="26"/>
        <v>0.18887259871608664</v>
      </c>
      <c r="F750" s="104">
        <f t="shared" si="28"/>
        <v>3.2251068404406862</v>
      </c>
    </row>
    <row r="751" spans="1:6" ht="15" customHeight="1" x14ac:dyDescent="0.3">
      <c r="A751" s="38">
        <v>208</v>
      </c>
      <c r="B751" s="21" t="s">
        <v>527</v>
      </c>
      <c r="C751" s="54" t="s">
        <v>528</v>
      </c>
      <c r="D751" s="111">
        <v>123</v>
      </c>
      <c r="E751" s="104">
        <f t="shared" si="26"/>
        <v>5.619576594600547E-3</v>
      </c>
      <c r="F751" s="104">
        <f t="shared" si="28"/>
        <v>9.5957460419497931E-2</v>
      </c>
    </row>
    <row r="752" spans="1:6" ht="15" customHeight="1" x14ac:dyDescent="0.3">
      <c r="A752" s="38">
        <v>209</v>
      </c>
      <c r="B752" s="21" t="s">
        <v>529</v>
      </c>
      <c r="C752" s="54" t="s">
        <v>530</v>
      </c>
      <c r="D752" s="117">
        <v>19</v>
      </c>
      <c r="E752" s="104">
        <f t="shared" si="26"/>
        <v>8.6806467721471854E-4</v>
      </c>
      <c r="F752" s="104">
        <f t="shared" si="28"/>
        <v>1.4822697137971224E-2</v>
      </c>
    </row>
    <row r="753" spans="1:6" ht="15" customHeight="1" x14ac:dyDescent="0.3">
      <c r="A753" s="38">
        <v>210</v>
      </c>
      <c r="B753" s="21" t="s">
        <v>531</v>
      </c>
      <c r="C753" s="54" t="s">
        <v>532</v>
      </c>
      <c r="D753" s="115">
        <v>1012</v>
      </c>
      <c r="E753" s="104">
        <f t="shared" si="26"/>
        <v>4.623586596533133E-2</v>
      </c>
      <c r="F753" s="104">
        <f t="shared" si="28"/>
        <v>0.78950365808562528</v>
      </c>
    </row>
    <row r="754" spans="1:6" ht="15" customHeight="1" x14ac:dyDescent="0.3">
      <c r="A754" s="46" t="s">
        <v>533</v>
      </c>
      <c r="B754" s="45" t="s">
        <v>804</v>
      </c>
      <c r="C754" s="46" t="s">
        <v>534</v>
      </c>
      <c r="D754" s="47">
        <f>SUM(D755:D777)</f>
        <v>32145</v>
      </c>
      <c r="E754" s="100">
        <f t="shared" si="26"/>
        <v>1.4686283710035331</v>
      </c>
      <c r="F754" s="100">
        <f t="shared" si="28"/>
        <v>25.077663131583421</v>
      </c>
    </row>
    <row r="755" spans="1:6" ht="15" customHeight="1" x14ac:dyDescent="0.3">
      <c r="A755" s="38">
        <v>211</v>
      </c>
      <c r="B755" s="50" t="s">
        <v>535</v>
      </c>
      <c r="C755" s="16" t="s">
        <v>536</v>
      </c>
      <c r="D755" s="115">
        <v>45</v>
      </c>
      <c r="E755" s="104">
        <f t="shared" si="26"/>
        <v>2.0559426565611755E-3</v>
      </c>
      <c r="F755" s="104">
        <f t="shared" si="28"/>
        <v>3.51063879583529E-2</v>
      </c>
    </row>
    <row r="756" spans="1:6" ht="15" customHeight="1" x14ac:dyDescent="0.3">
      <c r="A756" s="38">
        <v>212</v>
      </c>
      <c r="B756" s="50" t="s">
        <v>537</v>
      </c>
      <c r="C756" s="16" t="s">
        <v>538</v>
      </c>
      <c r="D756" s="115">
        <v>172</v>
      </c>
      <c r="E756" s="104">
        <f t="shared" si="26"/>
        <v>7.8582697095227159E-3</v>
      </c>
      <c r="F756" s="104">
        <f t="shared" si="28"/>
        <v>0.13418441619637109</v>
      </c>
    </row>
    <row r="757" spans="1:6" ht="15" customHeight="1" x14ac:dyDescent="0.3">
      <c r="A757" s="38">
        <v>213</v>
      </c>
      <c r="B757" s="50" t="s">
        <v>539</v>
      </c>
      <c r="C757" s="16" t="s">
        <v>540</v>
      </c>
      <c r="D757" s="115">
        <v>505</v>
      </c>
      <c r="E757" s="104">
        <f t="shared" si="26"/>
        <v>2.3072245368075416E-2</v>
      </c>
      <c r="F757" s="104">
        <f t="shared" si="28"/>
        <v>0.39397168708818259</v>
      </c>
    </row>
    <row r="758" spans="1:6" ht="15" customHeight="1" x14ac:dyDescent="0.3">
      <c r="A758" s="38">
        <v>214</v>
      </c>
      <c r="B758" s="50" t="s">
        <v>541</v>
      </c>
      <c r="C758" s="16" t="s">
        <v>542</v>
      </c>
      <c r="D758" s="115">
        <v>93</v>
      </c>
      <c r="E758" s="104">
        <f t="shared" si="26"/>
        <v>4.2489481568930955E-3</v>
      </c>
      <c r="F758" s="104">
        <f t="shared" si="28"/>
        <v>7.2553201780596002E-2</v>
      </c>
    </row>
    <row r="759" spans="1:6" ht="15" customHeight="1" x14ac:dyDescent="0.3">
      <c r="A759" s="38">
        <v>215</v>
      </c>
      <c r="B759" s="50" t="s">
        <v>543</v>
      </c>
      <c r="C759" s="16" t="s">
        <v>544</v>
      </c>
      <c r="D759" s="115">
        <v>745</v>
      </c>
      <c r="E759" s="104">
        <f t="shared" si="26"/>
        <v>3.4037272869735014E-2</v>
      </c>
      <c r="F759" s="104">
        <f t="shared" si="28"/>
        <v>0.58120575619939807</v>
      </c>
    </row>
    <row r="760" spans="1:6" ht="15" customHeight="1" x14ac:dyDescent="0.3">
      <c r="A760" s="38">
        <v>216</v>
      </c>
      <c r="B760" s="50" t="s">
        <v>545</v>
      </c>
      <c r="C760" s="16" t="s">
        <v>546</v>
      </c>
      <c r="D760" s="115">
        <v>12383</v>
      </c>
      <c r="E760" s="104">
        <f t="shared" ref="E760:E823" si="29">D760/2188777*100</f>
        <v>0.56574973147104524</v>
      </c>
      <c r="F760" s="104">
        <f t="shared" si="28"/>
        <v>9.6604978241840875</v>
      </c>
    </row>
    <row r="761" spans="1:6" ht="15" customHeight="1" x14ac:dyDescent="0.3">
      <c r="A761" s="38">
        <v>217</v>
      </c>
      <c r="B761" s="50" t="s">
        <v>547</v>
      </c>
      <c r="C761" s="16" t="s">
        <v>548</v>
      </c>
      <c r="D761" s="115">
        <v>6488</v>
      </c>
      <c r="E761" s="104">
        <f t="shared" si="29"/>
        <v>0.29642124346153126</v>
      </c>
      <c r="F761" s="104">
        <f t="shared" si="28"/>
        <v>5.0615610016398582</v>
      </c>
    </row>
    <row r="762" spans="1:6" ht="15" customHeight="1" x14ac:dyDescent="0.3">
      <c r="A762" s="38">
        <v>218</v>
      </c>
      <c r="B762" s="50" t="s">
        <v>549</v>
      </c>
      <c r="C762" s="16" t="s">
        <v>550</v>
      </c>
      <c r="D762" s="115">
        <v>26</v>
      </c>
      <c r="E762" s="104">
        <f t="shared" si="29"/>
        <v>1.187877979346457E-3</v>
      </c>
      <c r="F762" s="104">
        <f t="shared" si="28"/>
        <v>2.0283690820381676E-2</v>
      </c>
    </row>
    <row r="763" spans="1:6" ht="15" customHeight="1" x14ac:dyDescent="0.3">
      <c r="A763" s="38">
        <v>219</v>
      </c>
      <c r="B763" s="50" t="s">
        <v>551</v>
      </c>
      <c r="C763" s="16" t="s">
        <v>552</v>
      </c>
      <c r="D763" s="115">
        <v>5</v>
      </c>
      <c r="E763" s="104">
        <f t="shared" si="29"/>
        <v>2.2843807295124172E-4</v>
      </c>
      <c r="F763" s="104">
        <f t="shared" si="28"/>
        <v>3.9007097731503224E-3</v>
      </c>
    </row>
    <row r="764" spans="1:6" ht="15" customHeight="1" x14ac:dyDescent="0.3">
      <c r="A764" s="38">
        <v>220</v>
      </c>
      <c r="B764" s="50" t="s">
        <v>553</v>
      </c>
      <c r="C764" s="16" t="s">
        <v>554</v>
      </c>
      <c r="D764" s="115">
        <v>296</v>
      </c>
      <c r="E764" s="104">
        <f t="shared" si="29"/>
        <v>1.3523533918713511E-2</v>
      </c>
      <c r="F764" s="104">
        <f t="shared" si="28"/>
        <v>0.23092201857049907</v>
      </c>
    </row>
    <row r="765" spans="1:6" ht="15" customHeight="1" x14ac:dyDescent="0.3">
      <c r="A765" s="38">
        <v>221</v>
      </c>
      <c r="B765" s="50" t="s">
        <v>555</v>
      </c>
      <c r="C765" s="16" t="s">
        <v>556</v>
      </c>
      <c r="D765" s="115">
        <v>3106</v>
      </c>
      <c r="E765" s="104">
        <f t="shared" si="29"/>
        <v>0.14190573091731135</v>
      </c>
      <c r="F765" s="104">
        <f t="shared" si="28"/>
        <v>2.4231209110809799</v>
      </c>
    </row>
    <row r="766" spans="1:6" ht="15" customHeight="1" x14ac:dyDescent="0.3">
      <c r="A766" s="38">
        <v>222</v>
      </c>
      <c r="B766" s="50" t="s">
        <v>557</v>
      </c>
      <c r="C766" s="16" t="s">
        <v>558</v>
      </c>
      <c r="D766" s="115">
        <v>2159</v>
      </c>
      <c r="E766" s="104">
        <f t="shared" si="29"/>
        <v>9.8639559900346174E-2</v>
      </c>
      <c r="F766" s="104">
        <f t="shared" si="28"/>
        <v>1.6843264800463091</v>
      </c>
    </row>
    <row r="767" spans="1:6" ht="15" customHeight="1" x14ac:dyDescent="0.3">
      <c r="A767" s="38">
        <v>223</v>
      </c>
      <c r="B767" s="50" t="s">
        <v>559</v>
      </c>
      <c r="C767" s="16" t="s">
        <v>560</v>
      </c>
      <c r="D767" s="115">
        <v>527</v>
      </c>
      <c r="E767" s="104">
        <f t="shared" si="29"/>
        <v>2.4077372889060877E-2</v>
      </c>
      <c r="F767" s="104">
        <f t="shared" si="28"/>
        <v>0.41113481009004399</v>
      </c>
    </row>
    <row r="768" spans="1:6" ht="15" customHeight="1" x14ac:dyDescent="0.3">
      <c r="A768" s="38">
        <v>224</v>
      </c>
      <c r="B768" s="50" t="s">
        <v>561</v>
      </c>
      <c r="C768" s="16" t="s">
        <v>562</v>
      </c>
      <c r="D768" s="115">
        <v>53</v>
      </c>
      <c r="E768" s="104">
        <f t="shared" si="29"/>
        <v>2.4214435732831624E-3</v>
      </c>
      <c r="F768" s="104">
        <f t="shared" si="28"/>
        <v>4.1347523595393419E-2</v>
      </c>
    </row>
    <row r="769" spans="1:6" ht="15" customHeight="1" x14ac:dyDescent="0.3">
      <c r="A769" s="38">
        <v>225</v>
      </c>
      <c r="B769" s="50" t="s">
        <v>563</v>
      </c>
      <c r="C769" s="16" t="s">
        <v>564</v>
      </c>
      <c r="D769" s="115">
        <v>34</v>
      </c>
      <c r="E769" s="104">
        <f t="shared" si="29"/>
        <v>1.5533788960684436E-3</v>
      </c>
      <c r="F769" s="104">
        <f t="shared" si="28"/>
        <v>2.6524826457422192E-2</v>
      </c>
    </row>
    <row r="770" spans="1:6" ht="15" customHeight="1" x14ac:dyDescent="0.3">
      <c r="A770" s="38">
        <v>226</v>
      </c>
      <c r="B770" s="50" t="s">
        <v>565</v>
      </c>
      <c r="C770" s="16" t="s">
        <v>566</v>
      </c>
      <c r="D770" s="115">
        <v>1140</v>
      </c>
      <c r="E770" s="104">
        <f t="shared" si="29"/>
        <v>5.2083880632883113E-2</v>
      </c>
      <c r="F770" s="104">
        <f t="shared" si="28"/>
        <v>0.88936182827827348</v>
      </c>
    </row>
    <row r="771" spans="1:6" ht="15" customHeight="1" x14ac:dyDescent="0.3">
      <c r="A771" s="38">
        <v>227</v>
      </c>
      <c r="B771" s="50" t="s">
        <v>567</v>
      </c>
      <c r="C771" s="16" t="s">
        <v>568</v>
      </c>
      <c r="D771" s="115">
        <v>40</v>
      </c>
      <c r="E771" s="104">
        <f t="shared" si="29"/>
        <v>1.8275045836099338E-3</v>
      </c>
      <c r="F771" s="104">
        <f t="shared" si="28"/>
        <v>3.120567818520258E-2</v>
      </c>
    </row>
    <row r="772" spans="1:6" ht="15" customHeight="1" x14ac:dyDescent="0.3">
      <c r="A772" s="38">
        <v>228</v>
      </c>
      <c r="B772" s="50" t="s">
        <v>569</v>
      </c>
      <c r="C772" s="16" t="s">
        <v>570</v>
      </c>
      <c r="D772" s="115">
        <v>7</v>
      </c>
      <c r="E772" s="104">
        <f t="shared" si="29"/>
        <v>3.1981330213173842E-4</v>
      </c>
      <c r="F772" s="104">
        <f t="shared" si="28"/>
        <v>5.4609936824104519E-3</v>
      </c>
    </row>
    <row r="773" spans="1:6" ht="15" customHeight="1" x14ac:dyDescent="0.3">
      <c r="A773" s="38">
        <v>229</v>
      </c>
      <c r="B773" s="50" t="s">
        <v>571</v>
      </c>
      <c r="C773" s="16" t="s">
        <v>572</v>
      </c>
      <c r="D773" s="115">
        <v>151</v>
      </c>
      <c r="E773" s="104">
        <f t="shared" si="29"/>
        <v>6.8988298031275007E-3</v>
      </c>
      <c r="F773" s="104">
        <f t="shared" si="28"/>
        <v>0.11780143514913974</v>
      </c>
    </row>
    <row r="774" spans="1:6" ht="15" customHeight="1" x14ac:dyDescent="0.3">
      <c r="A774" s="38">
        <v>230</v>
      </c>
      <c r="B774" s="50" t="s">
        <v>573</v>
      </c>
      <c r="C774" s="16" t="s">
        <v>574</v>
      </c>
      <c r="D774" s="115">
        <v>1224</v>
      </c>
      <c r="E774" s="104">
        <f t="shared" si="29"/>
        <v>5.5921640258463974E-2</v>
      </c>
      <c r="F774" s="104">
        <f t="shared" si="28"/>
        <v>0.95489375246719899</v>
      </c>
    </row>
    <row r="775" spans="1:6" ht="15" customHeight="1" x14ac:dyDescent="0.3">
      <c r="A775" s="38">
        <v>231</v>
      </c>
      <c r="B775" s="50" t="s">
        <v>575</v>
      </c>
      <c r="C775" s="16" t="s">
        <v>576</v>
      </c>
      <c r="D775" s="111">
        <v>55</v>
      </c>
      <c r="E775" s="104">
        <f t="shared" si="29"/>
        <v>2.5128188024636589E-3</v>
      </c>
      <c r="F775" s="104">
        <f t="shared" si="28"/>
        <v>4.2907807504653547E-2</v>
      </c>
    </row>
    <row r="776" spans="1:6" ht="15" customHeight="1" x14ac:dyDescent="0.3">
      <c r="A776" s="38">
        <v>232</v>
      </c>
      <c r="B776" s="50" t="s">
        <v>577</v>
      </c>
      <c r="C776" s="16" t="s">
        <v>578</v>
      </c>
      <c r="D776" s="117">
        <v>6</v>
      </c>
      <c r="E776" s="104">
        <f t="shared" si="29"/>
        <v>2.7412568754149006E-4</v>
      </c>
      <c r="F776" s="104">
        <f t="shared" si="28"/>
        <v>4.6808517277803869E-3</v>
      </c>
    </row>
    <row r="777" spans="1:6" ht="15" customHeight="1" x14ac:dyDescent="0.3">
      <c r="A777" s="38">
        <v>233</v>
      </c>
      <c r="B777" s="50" t="s">
        <v>579</v>
      </c>
      <c r="C777" s="16" t="s">
        <v>580</v>
      </c>
      <c r="D777" s="115">
        <v>2885</v>
      </c>
      <c r="E777" s="104">
        <f t="shared" si="29"/>
        <v>0.13180876809286646</v>
      </c>
      <c r="F777" s="104">
        <f t="shared" si="28"/>
        <v>2.2507095391077359</v>
      </c>
    </row>
    <row r="778" spans="1:6" ht="15" customHeight="1" x14ac:dyDescent="0.3">
      <c r="A778" s="46" t="s">
        <v>581</v>
      </c>
      <c r="B778" s="45" t="s">
        <v>805</v>
      </c>
      <c r="C778" s="46" t="s">
        <v>582</v>
      </c>
      <c r="D778" s="109">
        <f>SUM(D779:D786)</f>
        <v>34</v>
      </c>
      <c r="E778" s="100">
        <f t="shared" si="29"/>
        <v>1.5533788960684436E-3</v>
      </c>
      <c r="F778" s="100">
        <f t="shared" si="28"/>
        <v>2.6524826457422192E-2</v>
      </c>
    </row>
    <row r="779" spans="1:6" ht="15" customHeight="1" x14ac:dyDescent="0.3">
      <c r="A779" s="38">
        <v>234</v>
      </c>
      <c r="B779" s="21" t="s">
        <v>583</v>
      </c>
      <c r="C779" s="54" t="s">
        <v>584</v>
      </c>
      <c r="D779" s="115">
        <v>1</v>
      </c>
      <c r="E779" s="104">
        <f t="shared" si="29"/>
        <v>4.5687614590248341E-5</v>
      </c>
      <c r="F779" s="104">
        <f t="shared" si="28"/>
        <v>7.8014195463006449E-4</v>
      </c>
    </row>
    <row r="780" spans="1:6" ht="15" customHeight="1" x14ac:dyDescent="0.3">
      <c r="A780" s="38">
        <v>235</v>
      </c>
      <c r="B780" s="21" t="s">
        <v>585</v>
      </c>
      <c r="C780" s="54" t="s">
        <v>586</v>
      </c>
      <c r="D780" s="115">
        <v>4</v>
      </c>
      <c r="E780" s="104">
        <f t="shared" si="29"/>
        <v>1.8275045836099336E-4</v>
      </c>
      <c r="F780" s="104">
        <f t="shared" si="28"/>
        <v>3.120567818520258E-3</v>
      </c>
    </row>
    <row r="781" spans="1:6" ht="15" customHeight="1" x14ac:dyDescent="0.3">
      <c r="A781" s="38">
        <v>236</v>
      </c>
      <c r="B781" s="21" t="s">
        <v>587</v>
      </c>
      <c r="C781" s="54" t="s">
        <v>588</v>
      </c>
      <c r="D781" s="115">
        <v>7</v>
      </c>
      <c r="E781" s="104">
        <f t="shared" si="29"/>
        <v>3.1981330213173842E-4</v>
      </c>
      <c r="F781" s="104">
        <f t="shared" si="28"/>
        <v>5.4609936824104519E-3</v>
      </c>
    </row>
    <row r="782" spans="1:6" ht="15" customHeight="1" x14ac:dyDescent="0.3">
      <c r="A782" s="38">
        <v>237</v>
      </c>
      <c r="B782" s="21" t="s">
        <v>589</v>
      </c>
      <c r="C782" s="54" t="s">
        <v>590</v>
      </c>
      <c r="D782" s="48">
        <v>2</v>
      </c>
      <c r="E782" s="104">
        <f t="shared" si="29"/>
        <v>9.1375229180496682E-5</v>
      </c>
      <c r="F782" s="104">
        <f t="shared" si="28"/>
        <v>1.560283909260129E-3</v>
      </c>
    </row>
    <row r="783" spans="1:6" ht="15" customHeight="1" x14ac:dyDescent="0.3">
      <c r="A783" s="38">
        <v>239</v>
      </c>
      <c r="B783" s="67" t="s">
        <v>593</v>
      </c>
      <c r="C783" s="54" t="s">
        <v>594</v>
      </c>
      <c r="D783" s="117">
        <v>1</v>
      </c>
      <c r="E783" s="104">
        <f t="shared" si="29"/>
        <v>4.5687614590248341E-5</v>
      </c>
      <c r="F783" s="104">
        <f t="shared" si="28"/>
        <v>7.8014195463006449E-4</v>
      </c>
    </row>
    <row r="784" spans="1:6" ht="15" customHeight="1" x14ac:dyDescent="0.3">
      <c r="A784" s="38">
        <v>242</v>
      </c>
      <c r="B784" s="21" t="s">
        <v>597</v>
      </c>
      <c r="C784" s="54" t="s">
        <v>598</v>
      </c>
      <c r="D784" s="115">
        <v>8</v>
      </c>
      <c r="E784" s="104">
        <f t="shared" si="29"/>
        <v>3.6550091672198673E-4</v>
      </c>
      <c r="F784" s="104">
        <f t="shared" si="28"/>
        <v>6.2411356370405159E-3</v>
      </c>
    </row>
    <row r="785" spans="1:6" ht="15" customHeight="1" x14ac:dyDescent="0.3">
      <c r="A785" s="38">
        <v>243</v>
      </c>
      <c r="B785" s="21" t="s">
        <v>599</v>
      </c>
      <c r="C785" s="54" t="s">
        <v>600</v>
      </c>
      <c r="D785" s="115">
        <v>1</v>
      </c>
      <c r="E785" s="104">
        <f t="shared" si="29"/>
        <v>4.5687614590248341E-5</v>
      </c>
      <c r="F785" s="104">
        <f t="shared" ref="F785:F848" si="30">D785/1281818*1000</f>
        <v>7.8014195463006449E-4</v>
      </c>
    </row>
    <row r="786" spans="1:6" ht="15" customHeight="1" x14ac:dyDescent="0.3">
      <c r="A786" s="38">
        <v>244</v>
      </c>
      <c r="B786" s="21" t="s">
        <v>601</v>
      </c>
      <c r="C786" s="54" t="s">
        <v>602</v>
      </c>
      <c r="D786" s="115">
        <v>10</v>
      </c>
      <c r="E786" s="104">
        <v>4.5687614590248345E-4</v>
      </c>
      <c r="F786" s="104">
        <v>7.8014195463006449E-3</v>
      </c>
    </row>
    <row r="787" spans="1:6" ht="15" customHeight="1" x14ac:dyDescent="0.3">
      <c r="A787" s="46" t="s">
        <v>603</v>
      </c>
      <c r="B787" s="45" t="s">
        <v>806</v>
      </c>
      <c r="C787" s="46" t="s">
        <v>604</v>
      </c>
      <c r="D787" s="47">
        <f>SUM(D788:D796)</f>
        <v>7195</v>
      </c>
      <c r="E787" s="100">
        <f t="shared" si="29"/>
        <v>0.32872238697683681</v>
      </c>
      <c r="F787" s="100">
        <f t="shared" si="30"/>
        <v>5.6131213635633133</v>
      </c>
    </row>
    <row r="788" spans="1:6" ht="15" customHeight="1" x14ac:dyDescent="0.3">
      <c r="A788" s="38">
        <v>245</v>
      </c>
      <c r="B788" s="50" t="s">
        <v>605</v>
      </c>
      <c r="C788" s="16" t="s">
        <v>606</v>
      </c>
      <c r="D788" s="115">
        <v>145</v>
      </c>
      <c r="E788" s="104">
        <f t="shared" si="29"/>
        <v>6.6247041155860099E-3</v>
      </c>
      <c r="F788" s="104">
        <f t="shared" si="30"/>
        <v>0.11312058342135935</v>
      </c>
    </row>
    <row r="789" spans="1:6" ht="15" customHeight="1" x14ac:dyDescent="0.3">
      <c r="A789" s="38">
        <v>246</v>
      </c>
      <c r="B789" s="50" t="s">
        <v>607</v>
      </c>
      <c r="C789" s="16" t="s">
        <v>608</v>
      </c>
      <c r="D789" s="48">
        <v>1093</v>
      </c>
      <c r="E789" s="104">
        <f t="shared" si="29"/>
        <v>4.9936562747141443E-2</v>
      </c>
      <c r="F789" s="104">
        <f t="shared" si="30"/>
        <v>0.8526951564106604</v>
      </c>
    </row>
    <row r="790" spans="1:6" ht="15" customHeight="1" x14ac:dyDescent="0.3">
      <c r="A790" s="38">
        <v>247</v>
      </c>
      <c r="B790" s="50" t="s">
        <v>609</v>
      </c>
      <c r="C790" s="16" t="s">
        <v>610</v>
      </c>
      <c r="D790" s="115">
        <v>168</v>
      </c>
      <c r="E790" s="104">
        <f t="shared" si="29"/>
        <v>7.6755192511617221E-3</v>
      </c>
      <c r="F790" s="104">
        <f t="shared" si="30"/>
        <v>0.13106384837785082</v>
      </c>
    </row>
    <row r="791" spans="1:6" ht="15" customHeight="1" x14ac:dyDescent="0.3">
      <c r="A791" s="38">
        <v>248</v>
      </c>
      <c r="B791" s="50" t="s">
        <v>752</v>
      </c>
      <c r="C791" s="16" t="s">
        <v>753</v>
      </c>
      <c r="D791" s="115">
        <v>134</v>
      </c>
      <c r="E791" s="104">
        <f t="shared" si="29"/>
        <v>6.1221403550932784E-3</v>
      </c>
      <c r="F791" s="104">
        <f t="shared" si="30"/>
        <v>0.10453902192042865</v>
      </c>
    </row>
    <row r="792" spans="1:6" ht="15" customHeight="1" x14ac:dyDescent="0.3">
      <c r="A792" s="38">
        <v>249</v>
      </c>
      <c r="B792" s="50" t="s">
        <v>611</v>
      </c>
      <c r="C792" s="16" t="s">
        <v>612</v>
      </c>
      <c r="D792" s="48">
        <v>297</v>
      </c>
      <c r="E792" s="104">
        <f t="shared" si="29"/>
        <v>1.3569221533303758E-2</v>
      </c>
      <c r="F792" s="104">
        <f t="shared" si="30"/>
        <v>0.23170216052512915</v>
      </c>
    </row>
    <row r="793" spans="1:6" ht="15" customHeight="1" x14ac:dyDescent="0.3">
      <c r="A793" s="101">
        <v>250</v>
      </c>
      <c r="B793" s="102" t="s">
        <v>613</v>
      </c>
      <c r="C793" s="103" t="s">
        <v>746</v>
      </c>
      <c r="D793" s="111">
        <v>56</v>
      </c>
      <c r="E793" s="104">
        <f t="shared" si="29"/>
        <v>2.5585064170539074E-3</v>
      </c>
      <c r="F793" s="104">
        <f t="shared" si="30"/>
        <v>4.3687949459283615E-2</v>
      </c>
    </row>
    <row r="794" spans="1:6" ht="15" customHeight="1" x14ac:dyDescent="0.3">
      <c r="A794" s="38">
        <v>251</v>
      </c>
      <c r="B794" s="21" t="s">
        <v>615</v>
      </c>
      <c r="C794" s="54" t="s">
        <v>614</v>
      </c>
      <c r="D794" s="117">
        <v>1020</v>
      </c>
      <c r="E794" s="104">
        <f t="shared" si="29"/>
        <v>4.6601366882053311E-2</v>
      </c>
      <c r="F794" s="104">
        <f t="shared" si="30"/>
        <v>0.79574479372266571</v>
      </c>
    </row>
    <row r="795" spans="1:6" ht="15" customHeight="1" x14ac:dyDescent="0.3">
      <c r="A795" s="101">
        <v>252</v>
      </c>
      <c r="B795" s="102" t="s">
        <v>742</v>
      </c>
      <c r="C795" s="103" t="s">
        <v>741</v>
      </c>
      <c r="D795" s="115">
        <v>36</v>
      </c>
      <c r="E795" s="104">
        <f t="shared" si="29"/>
        <v>1.6447541252489406E-3</v>
      </c>
      <c r="F795" s="104">
        <f t="shared" si="30"/>
        <v>2.8085110366682323E-2</v>
      </c>
    </row>
    <row r="796" spans="1:6" ht="15" customHeight="1" x14ac:dyDescent="0.3">
      <c r="A796" s="38">
        <v>253</v>
      </c>
      <c r="B796" s="21" t="s">
        <v>616</v>
      </c>
      <c r="C796" s="54" t="s">
        <v>617</v>
      </c>
      <c r="D796" s="115">
        <v>4246</v>
      </c>
      <c r="E796" s="104">
        <f t="shared" si="29"/>
        <v>0.19398961155019448</v>
      </c>
      <c r="F796" s="104">
        <f t="shared" si="30"/>
        <v>3.312482739359254</v>
      </c>
    </row>
    <row r="797" spans="1:6" ht="15" customHeight="1" x14ac:dyDescent="0.3">
      <c r="A797" s="46" t="s">
        <v>618</v>
      </c>
      <c r="B797" s="45" t="s">
        <v>807</v>
      </c>
      <c r="C797" s="46" t="s">
        <v>619</v>
      </c>
      <c r="D797" s="47">
        <f>SUM(D798:D810)</f>
        <v>12255</v>
      </c>
      <c r="E797" s="100">
        <f t="shared" si="29"/>
        <v>0.55990171680349343</v>
      </c>
      <c r="F797" s="100">
        <f t="shared" si="30"/>
        <v>9.5606396539914407</v>
      </c>
    </row>
    <row r="798" spans="1:6" ht="15" customHeight="1" x14ac:dyDescent="0.3">
      <c r="A798" s="38">
        <v>254</v>
      </c>
      <c r="B798" s="21" t="s">
        <v>620</v>
      </c>
      <c r="C798" s="54" t="s">
        <v>621</v>
      </c>
      <c r="D798" s="117">
        <v>87</v>
      </c>
      <c r="E798" s="104">
        <f t="shared" si="29"/>
        <v>3.9748224693516056E-3</v>
      </c>
      <c r="F798" s="104">
        <f t="shared" si="30"/>
        <v>6.7872350052815611E-2</v>
      </c>
    </row>
    <row r="799" spans="1:6" ht="15" customHeight="1" x14ac:dyDescent="0.3">
      <c r="A799" s="38">
        <v>255</v>
      </c>
      <c r="B799" s="21" t="s">
        <v>622</v>
      </c>
      <c r="C799" s="54" t="s">
        <v>623</v>
      </c>
      <c r="D799" s="115">
        <v>286</v>
      </c>
      <c r="E799" s="104">
        <f t="shared" si="29"/>
        <v>1.3066657772811026E-2</v>
      </c>
      <c r="F799" s="104">
        <f t="shared" si="30"/>
        <v>0.22312059902419845</v>
      </c>
    </row>
    <row r="800" spans="1:6" ht="15" customHeight="1" x14ac:dyDescent="0.3">
      <c r="A800" s="38">
        <v>256</v>
      </c>
      <c r="B800" s="21" t="s">
        <v>624</v>
      </c>
      <c r="C800" s="54" t="s">
        <v>625</v>
      </c>
      <c r="D800" s="115">
        <v>1571</v>
      </c>
      <c r="E800" s="104">
        <f t="shared" si="29"/>
        <v>7.1775242521280147E-2</v>
      </c>
      <c r="F800" s="104">
        <f t="shared" si="30"/>
        <v>1.2256030107238314</v>
      </c>
    </row>
    <row r="801" spans="1:6" ht="15" customHeight="1" x14ac:dyDescent="0.3">
      <c r="A801" s="38">
        <v>257</v>
      </c>
      <c r="B801" s="21" t="s">
        <v>626</v>
      </c>
      <c r="C801" s="54" t="s">
        <v>627</v>
      </c>
      <c r="D801" s="115">
        <v>227</v>
      </c>
      <c r="E801" s="104">
        <f t="shared" si="29"/>
        <v>1.0371088511986374E-2</v>
      </c>
      <c r="F801" s="104">
        <f t="shared" si="30"/>
        <v>0.17709222370102465</v>
      </c>
    </row>
    <row r="802" spans="1:6" ht="15" customHeight="1" x14ac:dyDescent="0.3">
      <c r="A802" s="38">
        <v>258</v>
      </c>
      <c r="B802" s="21" t="s">
        <v>628</v>
      </c>
      <c r="C802" s="54" t="s">
        <v>629</v>
      </c>
      <c r="D802" s="115">
        <v>20</v>
      </c>
      <c r="E802" s="104">
        <f t="shared" si="29"/>
        <v>9.137522918049669E-4</v>
      </c>
      <c r="F802" s="104">
        <f t="shared" si="30"/>
        <v>1.560283909260129E-2</v>
      </c>
    </row>
    <row r="803" spans="1:6" ht="15" customHeight="1" x14ac:dyDescent="0.3">
      <c r="A803" s="38">
        <v>259</v>
      </c>
      <c r="B803" s="21" t="s">
        <v>630</v>
      </c>
      <c r="C803" s="54" t="s">
        <v>631</v>
      </c>
      <c r="D803" s="111">
        <v>428</v>
      </c>
      <c r="E803" s="104">
        <f t="shared" si="29"/>
        <v>1.9554299044626293E-2</v>
      </c>
      <c r="F803" s="104">
        <f t="shared" si="30"/>
        <v>0.33390075658166757</v>
      </c>
    </row>
    <row r="804" spans="1:6" ht="15" customHeight="1" x14ac:dyDescent="0.3">
      <c r="A804" s="38">
        <v>260</v>
      </c>
      <c r="B804" s="21" t="s">
        <v>632</v>
      </c>
      <c r="C804" s="54" t="s">
        <v>633</v>
      </c>
      <c r="D804" s="115">
        <v>972</v>
      </c>
      <c r="E804" s="104">
        <f t="shared" si="29"/>
        <v>4.4408361381721391E-2</v>
      </c>
      <c r="F804" s="104">
        <f t="shared" si="30"/>
        <v>0.75829797990042269</v>
      </c>
    </row>
    <row r="805" spans="1:6" ht="15" customHeight="1" x14ac:dyDescent="0.3">
      <c r="A805" s="38">
        <v>261</v>
      </c>
      <c r="B805" s="21" t="s">
        <v>634</v>
      </c>
      <c r="C805" s="54" t="s">
        <v>635</v>
      </c>
      <c r="D805" s="115">
        <v>1572</v>
      </c>
      <c r="E805" s="104">
        <f t="shared" si="29"/>
        <v>7.1820930135870403E-2</v>
      </c>
      <c r="F805" s="104">
        <f t="shared" si="30"/>
        <v>1.2263831526784614</v>
      </c>
    </row>
    <row r="806" spans="1:6" ht="15" customHeight="1" x14ac:dyDescent="0.3">
      <c r="A806" s="38">
        <v>262</v>
      </c>
      <c r="B806" s="21" t="s">
        <v>636</v>
      </c>
      <c r="C806" s="54" t="s">
        <v>637</v>
      </c>
      <c r="D806" s="115">
        <v>438</v>
      </c>
      <c r="E806" s="104">
        <f t="shared" si="29"/>
        <v>2.0011175190528776E-2</v>
      </c>
      <c r="F806" s="104">
        <f t="shared" si="30"/>
        <v>0.34170217612796827</v>
      </c>
    </row>
    <row r="807" spans="1:6" ht="15" customHeight="1" x14ac:dyDescent="0.3">
      <c r="A807" s="38">
        <v>263</v>
      </c>
      <c r="B807" s="21" t="s">
        <v>638</v>
      </c>
      <c r="C807" s="54" t="s">
        <v>639</v>
      </c>
      <c r="D807" s="111">
        <v>3751</v>
      </c>
      <c r="E807" s="104">
        <f t="shared" si="29"/>
        <v>0.17137424232802154</v>
      </c>
      <c r="F807" s="104">
        <f t="shared" si="30"/>
        <v>2.9263124718173721</v>
      </c>
    </row>
    <row r="808" spans="1:6" ht="15" customHeight="1" x14ac:dyDescent="0.3">
      <c r="A808" s="38">
        <v>264</v>
      </c>
      <c r="B808" s="21" t="s">
        <v>640</v>
      </c>
      <c r="C808" s="54" t="s">
        <v>641</v>
      </c>
      <c r="D808" s="117">
        <v>1477</v>
      </c>
      <c r="E808" s="104">
        <f t="shared" si="29"/>
        <v>6.7480606749796807E-2</v>
      </c>
      <c r="F808" s="104">
        <f t="shared" si="30"/>
        <v>1.1522696669886052</v>
      </c>
    </row>
    <row r="809" spans="1:6" ht="15" customHeight="1" x14ac:dyDescent="0.3">
      <c r="A809" s="38">
        <v>265</v>
      </c>
      <c r="B809" s="21" t="s">
        <v>642</v>
      </c>
      <c r="C809" s="54" t="s">
        <v>643</v>
      </c>
      <c r="D809" s="115">
        <v>1043</v>
      </c>
      <c r="E809" s="104">
        <f t="shared" si="29"/>
        <v>4.7652182017629018E-2</v>
      </c>
      <c r="F809" s="104">
        <f t="shared" si="30"/>
        <v>0.81368805867915728</v>
      </c>
    </row>
    <row r="810" spans="1:6" ht="15" customHeight="1" x14ac:dyDescent="0.3">
      <c r="A810" s="38">
        <v>266</v>
      </c>
      <c r="B810" s="21" t="s">
        <v>644</v>
      </c>
      <c r="C810" s="54" t="s">
        <v>645</v>
      </c>
      <c r="D810" s="115">
        <v>383</v>
      </c>
      <c r="E810" s="104">
        <f t="shared" si="29"/>
        <v>1.7498356388065114E-2</v>
      </c>
      <c r="F810" s="104">
        <f t="shared" si="30"/>
        <v>0.29879436862331471</v>
      </c>
    </row>
    <row r="811" spans="1:6" ht="15" customHeight="1" x14ac:dyDescent="0.3">
      <c r="A811" s="46" t="s">
        <v>646</v>
      </c>
      <c r="B811" s="45" t="s">
        <v>808</v>
      </c>
      <c r="C811" s="46" t="s">
        <v>647</v>
      </c>
      <c r="D811" s="47">
        <f>SUM(D812:D815)</f>
        <v>223354</v>
      </c>
      <c r="E811" s="100">
        <f t="shared" si="29"/>
        <v>10.204511469190329</v>
      </c>
      <c r="F811" s="100">
        <f t="shared" si="30"/>
        <v>174.24782613444341</v>
      </c>
    </row>
    <row r="812" spans="1:6" ht="15" customHeight="1" x14ac:dyDescent="0.3">
      <c r="A812" s="38">
        <v>267</v>
      </c>
      <c r="B812" s="21" t="s">
        <v>648</v>
      </c>
      <c r="C812" s="54" t="s">
        <v>649</v>
      </c>
      <c r="D812" s="111">
        <v>32095</v>
      </c>
      <c r="E812" s="104">
        <f t="shared" si="29"/>
        <v>1.4663439902740205</v>
      </c>
      <c r="F812" s="104">
        <f t="shared" si="30"/>
        <v>25.038656033851922</v>
      </c>
    </row>
    <row r="813" spans="1:6" ht="15" customHeight="1" x14ac:dyDescent="0.3">
      <c r="A813" s="38">
        <v>268</v>
      </c>
      <c r="B813" s="21" t="s">
        <v>650</v>
      </c>
      <c r="C813" s="54" t="s">
        <v>651</v>
      </c>
      <c r="D813" s="117">
        <v>87904</v>
      </c>
      <c r="E813" s="104">
        <f t="shared" si="29"/>
        <v>4.0161240729411904</v>
      </c>
      <c r="F813" s="104">
        <f t="shared" si="30"/>
        <v>68.577598379801188</v>
      </c>
    </row>
    <row r="814" spans="1:6" ht="15" customHeight="1" x14ac:dyDescent="0.3">
      <c r="A814" s="38">
        <v>269</v>
      </c>
      <c r="B814" s="67" t="s">
        <v>652</v>
      </c>
      <c r="C814" s="54" t="s">
        <v>653</v>
      </c>
      <c r="D814" s="115">
        <v>738</v>
      </c>
      <c r="E814" s="104">
        <f t="shared" si="29"/>
        <v>3.3717459567603275E-2</v>
      </c>
      <c r="F814" s="104">
        <f t="shared" si="30"/>
        <v>0.57574476251698758</v>
      </c>
    </row>
    <row r="815" spans="1:6" ht="15" customHeight="1" x14ac:dyDescent="0.3">
      <c r="A815" s="38">
        <v>270</v>
      </c>
      <c r="B815" s="21" t="s">
        <v>654</v>
      </c>
      <c r="C815" s="54" t="s">
        <v>655</v>
      </c>
      <c r="D815" s="115">
        <v>102617</v>
      </c>
      <c r="E815" s="104">
        <f t="shared" si="29"/>
        <v>4.688325946407514</v>
      </c>
      <c r="F815" s="104">
        <f t="shared" si="30"/>
        <v>80.055826958273329</v>
      </c>
    </row>
    <row r="816" spans="1:6" ht="15" customHeight="1" x14ac:dyDescent="0.3">
      <c r="A816" s="46" t="s">
        <v>656</v>
      </c>
      <c r="B816" s="45" t="s">
        <v>809</v>
      </c>
      <c r="C816" s="46" t="s">
        <v>657</v>
      </c>
      <c r="D816" s="47">
        <f>SUM(D817:D835)</f>
        <v>64812</v>
      </c>
      <c r="E816" s="100">
        <f t="shared" si="29"/>
        <v>2.9611056768231756</v>
      </c>
      <c r="F816" s="100">
        <f t="shared" si="30"/>
        <v>50.56256036348374</v>
      </c>
    </row>
    <row r="817" spans="1:6" ht="15" customHeight="1" x14ac:dyDescent="0.3">
      <c r="A817" s="38">
        <v>271</v>
      </c>
      <c r="B817" s="21" t="s">
        <v>658</v>
      </c>
      <c r="C817" s="54" t="s">
        <v>659</v>
      </c>
      <c r="D817" s="115">
        <v>255</v>
      </c>
      <c r="E817" s="104">
        <f t="shared" si="29"/>
        <v>1.1650341720513328E-2</v>
      </c>
      <c r="F817" s="104">
        <f t="shared" si="30"/>
        <v>0.19893619843066643</v>
      </c>
    </row>
    <row r="818" spans="1:6" ht="15" customHeight="1" x14ac:dyDescent="0.3">
      <c r="A818" s="38">
        <v>272</v>
      </c>
      <c r="B818" s="21" t="s">
        <v>660</v>
      </c>
      <c r="C818" s="54" t="s">
        <v>661</v>
      </c>
      <c r="D818" s="115">
        <v>67</v>
      </c>
      <c r="E818" s="104">
        <f t="shared" si="29"/>
        <v>3.0610701775466392E-3</v>
      </c>
      <c r="F818" s="104">
        <f t="shared" si="30"/>
        <v>5.2269510960214323E-2</v>
      </c>
    </row>
    <row r="819" spans="1:6" ht="15" customHeight="1" x14ac:dyDescent="0.3">
      <c r="A819" s="38">
        <v>273</v>
      </c>
      <c r="B819" s="21" t="s">
        <v>662</v>
      </c>
      <c r="C819" s="54" t="s">
        <v>663</v>
      </c>
      <c r="D819" s="115">
        <v>93</v>
      </c>
      <c r="E819" s="104">
        <f t="shared" si="29"/>
        <v>4.2489481568930955E-3</v>
      </c>
      <c r="F819" s="104">
        <f t="shared" si="30"/>
        <v>7.2553201780596002E-2</v>
      </c>
    </row>
    <row r="820" spans="1:6" ht="15" customHeight="1" x14ac:dyDescent="0.3">
      <c r="A820" s="38">
        <v>274</v>
      </c>
      <c r="B820" s="21" t="s">
        <v>664</v>
      </c>
      <c r="C820" s="54" t="s">
        <v>665</v>
      </c>
      <c r="D820" s="115">
        <v>2821</v>
      </c>
      <c r="E820" s="104">
        <f t="shared" si="29"/>
        <v>0.12888476075909058</v>
      </c>
      <c r="F820" s="104">
        <f t="shared" si="30"/>
        <v>2.200780454011412</v>
      </c>
    </row>
    <row r="821" spans="1:6" ht="15" customHeight="1" x14ac:dyDescent="0.3">
      <c r="A821" s="38">
        <v>275</v>
      </c>
      <c r="B821" s="21" t="s">
        <v>666</v>
      </c>
      <c r="C821" s="54" t="s">
        <v>667</v>
      </c>
      <c r="D821" s="115">
        <v>124</v>
      </c>
      <c r="E821" s="104">
        <f t="shared" si="29"/>
        <v>5.6652642091907946E-3</v>
      </c>
      <c r="F821" s="104">
        <f t="shared" si="30"/>
        <v>9.6737602374127998E-2</v>
      </c>
    </row>
    <row r="822" spans="1:6" ht="15" customHeight="1" x14ac:dyDescent="0.3">
      <c r="A822" s="38">
        <v>276</v>
      </c>
      <c r="B822" s="21" t="s">
        <v>668</v>
      </c>
      <c r="C822" s="54" t="s">
        <v>669</v>
      </c>
      <c r="D822" s="115">
        <v>4683</v>
      </c>
      <c r="E822" s="104">
        <f t="shared" si="29"/>
        <v>0.213955099126133</v>
      </c>
      <c r="F822" s="104">
        <f t="shared" si="30"/>
        <v>3.6534047735325919</v>
      </c>
    </row>
    <row r="823" spans="1:6" ht="15" customHeight="1" x14ac:dyDescent="0.3">
      <c r="A823" s="38">
        <v>277</v>
      </c>
      <c r="B823" s="21" t="s">
        <v>670</v>
      </c>
      <c r="C823" s="54" t="s">
        <v>671</v>
      </c>
      <c r="D823" s="111">
        <v>266</v>
      </c>
      <c r="E823" s="104">
        <f t="shared" si="29"/>
        <v>1.215290548100606E-2</v>
      </c>
      <c r="F823" s="104">
        <f t="shared" si="30"/>
        <v>0.20751775993159713</v>
      </c>
    </row>
    <row r="824" spans="1:6" ht="15" customHeight="1" x14ac:dyDescent="0.3">
      <c r="A824" s="38">
        <v>278</v>
      </c>
      <c r="B824" s="21" t="s">
        <v>672</v>
      </c>
      <c r="C824" s="54" t="s">
        <v>673</v>
      </c>
      <c r="D824" s="115">
        <v>129</v>
      </c>
      <c r="E824" s="104">
        <f t="shared" ref="E824:E851" si="31">D824/2188777*100</f>
        <v>5.893702282142037E-3</v>
      </c>
      <c r="F824" s="104">
        <f t="shared" si="30"/>
        <v>0.10063831214727832</v>
      </c>
    </row>
    <row r="825" spans="1:6" ht="15" customHeight="1" x14ac:dyDescent="0.3">
      <c r="A825" s="38">
        <v>279</v>
      </c>
      <c r="B825" s="21" t="s">
        <v>674</v>
      </c>
      <c r="C825" s="54" t="s">
        <v>675</v>
      </c>
      <c r="D825" s="115">
        <v>76</v>
      </c>
      <c r="E825" s="104">
        <f t="shared" si="31"/>
        <v>3.4722587088588741E-3</v>
      </c>
      <c r="F825" s="104">
        <f t="shared" si="30"/>
        <v>5.9290788551884896E-2</v>
      </c>
    </row>
    <row r="826" spans="1:6" ht="15" customHeight="1" x14ac:dyDescent="0.3">
      <c r="A826" s="38">
        <v>280</v>
      </c>
      <c r="B826" s="21" t="s">
        <v>676</v>
      </c>
      <c r="C826" s="54" t="s">
        <v>677</v>
      </c>
      <c r="D826" s="115">
        <v>730</v>
      </c>
      <c r="E826" s="104">
        <f t="shared" si="31"/>
        <v>3.3351958650881294E-2</v>
      </c>
      <c r="F826" s="104">
        <f t="shared" si="30"/>
        <v>0.56950362687994716</v>
      </c>
    </row>
    <row r="827" spans="1:6" ht="15" customHeight="1" x14ac:dyDescent="0.3">
      <c r="A827" s="38">
        <v>281</v>
      </c>
      <c r="B827" s="21" t="s">
        <v>678</v>
      </c>
      <c r="C827" s="54" t="s">
        <v>679</v>
      </c>
      <c r="D827" s="115">
        <v>48657</v>
      </c>
      <c r="E827" s="104">
        <f t="shared" si="31"/>
        <v>2.2230222631177137</v>
      </c>
      <c r="F827" s="104">
        <f t="shared" si="30"/>
        <v>37.959367086435044</v>
      </c>
    </row>
    <row r="828" spans="1:6" ht="15" customHeight="1" x14ac:dyDescent="0.3">
      <c r="A828" s="38">
        <v>282</v>
      </c>
      <c r="B828" s="21" t="s">
        <v>680</v>
      </c>
      <c r="C828" s="54" t="s">
        <v>681</v>
      </c>
      <c r="D828" s="115">
        <v>1356</v>
      </c>
      <c r="E828" s="104">
        <f t="shared" si="31"/>
        <v>6.1952405384376755E-2</v>
      </c>
      <c r="F828" s="104">
        <f t="shared" si="30"/>
        <v>1.0578724904783674</v>
      </c>
    </row>
    <row r="829" spans="1:6" ht="15" customHeight="1" x14ac:dyDescent="0.3">
      <c r="A829" s="38">
        <v>283</v>
      </c>
      <c r="B829" s="21" t="s">
        <v>682</v>
      </c>
      <c r="C829" s="54" t="s">
        <v>683</v>
      </c>
      <c r="D829" s="115">
        <v>1872</v>
      </c>
      <c r="E829" s="104">
        <f t="shared" si="31"/>
        <v>8.5527214512944899E-2</v>
      </c>
      <c r="F829" s="104">
        <f t="shared" si="30"/>
        <v>1.4604257390674806</v>
      </c>
    </row>
    <row r="830" spans="1:6" ht="15" customHeight="1" x14ac:dyDescent="0.3">
      <c r="A830" s="38">
        <v>284</v>
      </c>
      <c r="B830" s="21" t="s">
        <v>684</v>
      </c>
      <c r="C830" s="54" t="s">
        <v>685</v>
      </c>
      <c r="D830" s="115">
        <v>97</v>
      </c>
      <c r="E830" s="104">
        <f t="shared" si="31"/>
        <v>4.4316986152540894E-3</v>
      </c>
      <c r="F830" s="104">
        <f t="shared" si="30"/>
        <v>7.5673769599116258E-2</v>
      </c>
    </row>
    <row r="831" spans="1:6" ht="15" customHeight="1" x14ac:dyDescent="0.3">
      <c r="A831" s="38">
        <v>285</v>
      </c>
      <c r="B831" s="21" t="s">
        <v>686</v>
      </c>
      <c r="C831" s="54" t="s">
        <v>687</v>
      </c>
      <c r="D831" s="115">
        <v>324</v>
      </c>
      <c r="E831" s="104">
        <f t="shared" si="31"/>
        <v>1.4802787127240463E-2</v>
      </c>
      <c r="F831" s="104">
        <f t="shared" si="30"/>
        <v>0.25276599330014088</v>
      </c>
    </row>
    <row r="832" spans="1:6" ht="15" customHeight="1" x14ac:dyDescent="0.3">
      <c r="A832" s="38">
        <v>286</v>
      </c>
      <c r="B832" s="21" t="s">
        <v>688</v>
      </c>
      <c r="C832" s="54" t="s">
        <v>689</v>
      </c>
      <c r="D832" s="111">
        <v>142</v>
      </c>
      <c r="E832" s="104">
        <f t="shared" si="31"/>
        <v>6.4876412718152645E-3</v>
      </c>
      <c r="F832" s="104">
        <f t="shared" si="30"/>
        <v>0.11078015755746916</v>
      </c>
    </row>
    <row r="833" spans="1:6" ht="15" customHeight="1" x14ac:dyDescent="0.3">
      <c r="A833" s="38">
        <v>287</v>
      </c>
      <c r="B833" s="21" t="s">
        <v>690</v>
      </c>
      <c r="C833" s="54" t="s">
        <v>691</v>
      </c>
      <c r="D833" s="117">
        <v>2494</v>
      </c>
      <c r="E833" s="104">
        <f t="shared" si="31"/>
        <v>0.11394491078807938</v>
      </c>
      <c r="F833" s="104">
        <f t="shared" si="30"/>
        <v>1.9456740348473807</v>
      </c>
    </row>
    <row r="834" spans="1:6" ht="15" customHeight="1" x14ac:dyDescent="0.3">
      <c r="A834" s="38">
        <v>288</v>
      </c>
      <c r="B834" s="21" t="s">
        <v>692</v>
      </c>
      <c r="C834" s="54" t="s">
        <v>693</v>
      </c>
      <c r="D834" s="115">
        <v>93</v>
      </c>
      <c r="E834" s="104">
        <f t="shared" si="31"/>
        <v>4.2489481568930955E-3</v>
      </c>
      <c r="F834" s="104">
        <f t="shared" si="30"/>
        <v>7.2553201780596002E-2</v>
      </c>
    </row>
    <row r="835" spans="1:6" ht="15" customHeight="1" x14ac:dyDescent="0.3">
      <c r="A835" s="38">
        <v>289</v>
      </c>
      <c r="B835" s="21" t="s">
        <v>694</v>
      </c>
      <c r="C835" s="54" t="s">
        <v>695</v>
      </c>
      <c r="D835" s="115">
        <v>533</v>
      </c>
      <c r="E835" s="104">
        <f t="shared" si="31"/>
        <v>2.4351498576602366E-2</v>
      </c>
      <c r="F835" s="104">
        <f t="shared" si="30"/>
        <v>0.41581566181782437</v>
      </c>
    </row>
    <row r="836" spans="1:6" ht="15" customHeight="1" x14ac:dyDescent="0.3">
      <c r="A836" s="46" t="s">
        <v>696</v>
      </c>
      <c r="B836" s="45" t="s">
        <v>810</v>
      </c>
      <c r="C836" s="46" t="s">
        <v>697</v>
      </c>
      <c r="D836" s="47">
        <f>SUM(D837:D845)</f>
        <v>416627</v>
      </c>
      <c r="E836" s="100">
        <f t="shared" si="31"/>
        <v>19.034693803891397</v>
      </c>
      <c r="F836" s="100">
        <f t="shared" si="30"/>
        <v>325.0282021316599</v>
      </c>
    </row>
    <row r="837" spans="1:6" ht="15" customHeight="1" x14ac:dyDescent="0.3">
      <c r="A837" s="38">
        <v>290</v>
      </c>
      <c r="B837" s="21" t="s">
        <v>698</v>
      </c>
      <c r="C837" s="54" t="s">
        <v>699</v>
      </c>
      <c r="D837" s="115">
        <v>285671</v>
      </c>
      <c r="E837" s="104">
        <f t="shared" si="31"/>
        <v>13.051626547610834</v>
      </c>
      <c r="F837" s="104">
        <f t="shared" si="30"/>
        <v>222.86393232112513</v>
      </c>
    </row>
    <row r="838" spans="1:6" ht="15" customHeight="1" x14ac:dyDescent="0.3">
      <c r="A838" s="38">
        <v>291</v>
      </c>
      <c r="B838" s="21" t="s">
        <v>700</v>
      </c>
      <c r="C838" s="54" t="s">
        <v>701</v>
      </c>
      <c r="D838" s="115">
        <v>2139</v>
      </c>
      <c r="E838" s="104">
        <f t="shared" si="31"/>
        <v>9.7725807608541201E-2</v>
      </c>
      <c r="F838" s="104">
        <f t="shared" si="30"/>
        <v>1.6687236409537078</v>
      </c>
    </row>
    <row r="839" spans="1:6" ht="15" customHeight="1" x14ac:dyDescent="0.3">
      <c r="A839" s="38">
        <v>292</v>
      </c>
      <c r="B839" s="21" t="s">
        <v>702</v>
      </c>
      <c r="C839" s="54" t="s">
        <v>703</v>
      </c>
      <c r="D839" s="115">
        <v>55879</v>
      </c>
      <c r="E839" s="104">
        <f t="shared" si="31"/>
        <v>2.552978215688487</v>
      </c>
      <c r="F839" s="104">
        <f t="shared" si="30"/>
        <v>43.593552282773373</v>
      </c>
    </row>
    <row r="840" spans="1:6" ht="15" customHeight="1" x14ac:dyDescent="0.3">
      <c r="A840" s="38">
        <v>293</v>
      </c>
      <c r="B840" s="21" t="s">
        <v>704</v>
      </c>
      <c r="C840" s="54" t="s">
        <v>705</v>
      </c>
      <c r="D840" s="58">
        <v>24</v>
      </c>
      <c r="E840" s="104">
        <f t="shared" si="31"/>
        <v>1.0965027501659602E-3</v>
      </c>
      <c r="F840" s="104">
        <f t="shared" si="30"/>
        <v>1.8723406911121548E-2</v>
      </c>
    </row>
    <row r="841" spans="1:6" ht="15" customHeight="1" x14ac:dyDescent="0.3">
      <c r="A841" s="38">
        <v>294</v>
      </c>
      <c r="B841" s="21" t="s">
        <v>706</v>
      </c>
      <c r="C841" s="54" t="s">
        <v>707</v>
      </c>
      <c r="D841" s="58">
        <v>20</v>
      </c>
      <c r="E841" s="104">
        <f t="shared" si="31"/>
        <v>9.137522918049669E-4</v>
      </c>
      <c r="F841" s="104">
        <f t="shared" si="30"/>
        <v>1.560283909260129E-2</v>
      </c>
    </row>
    <row r="842" spans="1:6" ht="15" customHeight="1" x14ac:dyDescent="0.3">
      <c r="A842" s="38">
        <v>295</v>
      </c>
      <c r="B842" s="21" t="s">
        <v>708</v>
      </c>
      <c r="C842" s="54" t="s">
        <v>709</v>
      </c>
      <c r="D842" s="48">
        <v>133</v>
      </c>
      <c r="E842" s="104">
        <f t="shared" si="31"/>
        <v>6.07645274050303E-3</v>
      </c>
      <c r="F842" s="104">
        <f t="shared" si="30"/>
        <v>0.10375887996579856</v>
      </c>
    </row>
    <row r="843" spans="1:6" ht="15" customHeight="1" x14ac:dyDescent="0.3">
      <c r="A843" s="38">
        <v>296</v>
      </c>
      <c r="B843" s="21" t="s">
        <v>710</v>
      </c>
      <c r="C843" s="54" t="s">
        <v>711</v>
      </c>
      <c r="D843" s="108">
        <v>259</v>
      </c>
      <c r="E843" s="104">
        <f t="shared" si="31"/>
        <v>1.1833092178874322E-2</v>
      </c>
      <c r="F843" s="104">
        <f t="shared" si="30"/>
        <v>0.2020567662491867</v>
      </c>
    </row>
    <row r="844" spans="1:6" ht="15" customHeight="1" x14ac:dyDescent="0.3">
      <c r="A844" s="38">
        <v>297</v>
      </c>
      <c r="B844" s="21" t="s">
        <v>712</v>
      </c>
      <c r="C844" s="54" t="s">
        <v>713</v>
      </c>
      <c r="D844" s="48">
        <v>2959</v>
      </c>
      <c r="E844" s="104">
        <f t="shared" si="31"/>
        <v>0.13518965157254484</v>
      </c>
      <c r="F844" s="104">
        <f t="shared" si="30"/>
        <v>2.3084400437503607</v>
      </c>
    </row>
    <row r="845" spans="1:6" ht="15" customHeight="1" x14ac:dyDescent="0.3">
      <c r="A845" s="38">
        <v>298</v>
      </c>
      <c r="B845" s="21" t="s">
        <v>714</v>
      </c>
      <c r="C845" s="54" t="s">
        <v>715</v>
      </c>
      <c r="D845" s="58">
        <v>69543</v>
      </c>
      <c r="E845" s="104">
        <f t="shared" si="31"/>
        <v>3.1772537814496404</v>
      </c>
      <c r="F845" s="104">
        <f t="shared" si="30"/>
        <v>54.253411950838576</v>
      </c>
    </row>
    <row r="846" spans="1:6" ht="15" customHeight="1" x14ac:dyDescent="0.3">
      <c r="A846" s="46" t="s">
        <v>716</v>
      </c>
      <c r="B846" s="45" t="s">
        <v>811</v>
      </c>
      <c r="C846" s="46" t="s">
        <v>717</v>
      </c>
      <c r="D846" s="47">
        <f>SUM(D847:D851)</f>
        <v>407</v>
      </c>
      <c r="E846" s="100">
        <f t="shared" si="31"/>
        <v>1.8594859138231078E-2</v>
      </c>
      <c r="F846" s="100">
        <f t="shared" si="30"/>
        <v>0.31751777553443622</v>
      </c>
    </row>
    <row r="847" spans="1:6" ht="15" customHeight="1" x14ac:dyDescent="0.3">
      <c r="A847" s="48">
        <v>901</v>
      </c>
      <c r="B847" s="49" t="s">
        <v>718</v>
      </c>
      <c r="C847" s="49" t="s">
        <v>719</v>
      </c>
      <c r="D847" s="58">
        <v>92</v>
      </c>
      <c r="E847" s="104">
        <f t="shared" si="31"/>
        <v>4.2032605423028479E-3</v>
      </c>
      <c r="F847" s="104">
        <f t="shared" si="30"/>
        <v>7.1773059825965935E-2</v>
      </c>
    </row>
    <row r="848" spans="1:6" ht="15" customHeight="1" x14ac:dyDescent="0.3">
      <c r="A848" s="38">
        <v>902</v>
      </c>
      <c r="B848" s="21" t="s">
        <v>720</v>
      </c>
      <c r="C848" s="54" t="s">
        <v>721</v>
      </c>
      <c r="D848" s="58">
        <v>265</v>
      </c>
      <c r="E848" s="104">
        <f t="shared" si="31"/>
        <v>1.2107217866415812E-2</v>
      </c>
      <c r="F848" s="104">
        <f t="shared" si="30"/>
        <v>0.2067376179769671</v>
      </c>
    </row>
    <row r="849" spans="1:6" ht="15" customHeight="1" x14ac:dyDescent="0.3">
      <c r="A849" s="2">
        <v>904</v>
      </c>
      <c r="B849" s="2" t="s">
        <v>722</v>
      </c>
      <c r="C849" s="2" t="s">
        <v>723</v>
      </c>
      <c r="D849" s="58">
        <v>10</v>
      </c>
      <c r="E849" s="104">
        <f t="shared" si="31"/>
        <v>4.5687614590248345E-4</v>
      </c>
      <c r="F849" s="104">
        <f t="shared" ref="F849:F851" si="32">D849/1281818*1000</f>
        <v>7.8014195463006449E-3</v>
      </c>
    </row>
    <row r="850" spans="1:6" ht="15" customHeight="1" x14ac:dyDescent="0.3">
      <c r="A850" s="2">
        <v>905</v>
      </c>
      <c r="B850" s="2" t="s">
        <v>724</v>
      </c>
      <c r="C850" s="2" t="s">
        <v>725</v>
      </c>
      <c r="D850" s="58">
        <v>1</v>
      </c>
      <c r="E850" s="104">
        <f t="shared" si="31"/>
        <v>4.5687614590248341E-5</v>
      </c>
      <c r="F850" s="104">
        <f t="shared" si="32"/>
        <v>7.8014195463006449E-4</v>
      </c>
    </row>
    <row r="851" spans="1:6" ht="15" customHeight="1" x14ac:dyDescent="0.3">
      <c r="D851" s="58">
        <v>39</v>
      </c>
      <c r="E851" s="104">
        <f t="shared" si="31"/>
        <v>1.7818169690196855E-3</v>
      </c>
      <c r="F851" s="104">
        <f t="shared" si="32"/>
        <v>3.0425536230572515E-2</v>
      </c>
    </row>
    <row r="852" spans="1:6" ht="15" customHeight="1" x14ac:dyDescent="0.3"/>
    <row r="853" spans="1:6" ht="15" customHeight="1" x14ac:dyDescent="0.3"/>
    <row r="854" spans="1:6" ht="15" customHeight="1" x14ac:dyDescent="0.3"/>
    <row r="861" spans="1:6" ht="30" customHeight="1" x14ac:dyDescent="0.3"/>
  </sheetData>
  <mergeCells count="5">
    <mergeCell ref="A4:B4"/>
    <mergeCell ref="A5:B5"/>
    <mergeCell ref="A6:B6"/>
    <mergeCell ref="B7:C7"/>
    <mergeCell ref="D7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EDF47-ACCB-4109-8BCA-FEFCE9207DA4}">
  <dimension ref="A1:G36"/>
  <sheetViews>
    <sheetView workbookViewId="0"/>
  </sheetViews>
  <sheetFormatPr defaultColWidth="8.88671875" defaultRowHeight="13.2" x14ac:dyDescent="0.3"/>
  <cols>
    <col min="1" max="1" width="30.88671875" style="2" bestFit="1" customWidth="1"/>
    <col min="2" max="5" width="18.6640625" style="2" customWidth="1"/>
    <col min="6" max="16384" width="8.88671875" style="2"/>
  </cols>
  <sheetData>
    <row r="1" spans="1:7" x14ac:dyDescent="0.3">
      <c r="A1" s="1" t="s">
        <v>29</v>
      </c>
      <c r="B1" s="1"/>
    </row>
    <row r="2" spans="1:7" x14ac:dyDescent="0.3">
      <c r="A2" s="3" t="s">
        <v>30</v>
      </c>
      <c r="B2" s="3"/>
    </row>
    <row r="4" spans="1:7" x14ac:dyDescent="0.3">
      <c r="A4" s="4" t="s">
        <v>39</v>
      </c>
    </row>
    <row r="5" spans="1:7" x14ac:dyDescent="0.3">
      <c r="A5" s="3" t="s">
        <v>40</v>
      </c>
    </row>
    <row r="7" spans="1:7" ht="26.4" x14ac:dyDescent="0.3">
      <c r="A7" s="179" t="s">
        <v>817</v>
      </c>
      <c r="B7" s="5" t="s">
        <v>0</v>
      </c>
      <c r="C7" s="5" t="s">
        <v>2</v>
      </c>
      <c r="D7" s="5" t="s">
        <v>3</v>
      </c>
      <c r="E7" s="6" t="s">
        <v>4</v>
      </c>
    </row>
    <row r="8" spans="1:7" ht="27.75" customHeight="1" x14ac:dyDescent="0.3">
      <c r="A8" s="180"/>
      <c r="B8" s="124" t="s">
        <v>5</v>
      </c>
      <c r="C8" s="124" t="s">
        <v>7</v>
      </c>
      <c r="D8" s="124" t="s">
        <v>8</v>
      </c>
      <c r="E8" s="125" t="s">
        <v>9</v>
      </c>
      <c r="G8" s="34"/>
    </row>
    <row r="9" spans="1:7" ht="20.100000000000001" customHeight="1" x14ac:dyDescent="0.3">
      <c r="A9" s="83" t="s">
        <v>781</v>
      </c>
      <c r="B9" s="172">
        <v>515</v>
      </c>
      <c r="C9" s="172">
        <v>109</v>
      </c>
      <c r="D9" s="172">
        <v>406</v>
      </c>
      <c r="E9" s="173">
        <v>731</v>
      </c>
    </row>
    <row r="10" spans="1:7" ht="20.100000000000001" customHeight="1" x14ac:dyDescent="0.3">
      <c r="A10" s="12" t="s">
        <v>782</v>
      </c>
      <c r="B10" s="174">
        <v>247</v>
      </c>
      <c r="C10" s="174">
        <v>48</v>
      </c>
      <c r="D10" s="174">
        <v>199</v>
      </c>
      <c r="E10" s="175">
        <v>348</v>
      </c>
    </row>
    <row r="11" spans="1:7" ht="26.4" x14ac:dyDescent="0.3">
      <c r="A11" s="158" t="s">
        <v>757</v>
      </c>
      <c r="B11" s="159">
        <v>10</v>
      </c>
      <c r="C11" s="159">
        <v>2</v>
      </c>
      <c r="D11" s="159">
        <v>8</v>
      </c>
      <c r="E11" s="159">
        <v>10</v>
      </c>
    </row>
    <row r="12" spans="1:7" ht="26.4" x14ac:dyDescent="0.3">
      <c r="A12" s="160" t="s">
        <v>785</v>
      </c>
      <c r="B12" s="159">
        <v>9</v>
      </c>
      <c r="C12" s="159">
        <v>1</v>
      </c>
      <c r="D12" s="159">
        <v>8</v>
      </c>
      <c r="E12" s="159">
        <v>15</v>
      </c>
    </row>
    <row r="13" spans="1:7" ht="26.4" x14ac:dyDescent="0.3">
      <c r="A13" s="158" t="s">
        <v>758</v>
      </c>
      <c r="B13" s="159">
        <v>8</v>
      </c>
      <c r="C13" s="159" t="s">
        <v>28</v>
      </c>
      <c r="D13" s="159">
        <v>8</v>
      </c>
      <c r="E13" s="159">
        <v>11</v>
      </c>
    </row>
    <row r="14" spans="1:7" ht="26.4" x14ac:dyDescent="0.3">
      <c r="A14" s="158" t="s">
        <v>759</v>
      </c>
      <c r="B14" s="159">
        <v>17</v>
      </c>
      <c r="C14" s="159">
        <v>4</v>
      </c>
      <c r="D14" s="159">
        <v>13</v>
      </c>
      <c r="E14" s="159">
        <v>23</v>
      </c>
    </row>
    <row r="15" spans="1:7" ht="26.4" x14ac:dyDescent="0.3">
      <c r="A15" s="158" t="s">
        <v>760</v>
      </c>
      <c r="B15" s="159">
        <v>12</v>
      </c>
      <c r="C15" s="159">
        <v>1</v>
      </c>
      <c r="D15" s="159">
        <v>11</v>
      </c>
      <c r="E15" s="159">
        <v>19</v>
      </c>
    </row>
    <row r="16" spans="1:7" ht="26.4" x14ac:dyDescent="0.3">
      <c r="A16" s="158" t="s">
        <v>761</v>
      </c>
      <c r="B16" s="159">
        <v>37</v>
      </c>
      <c r="C16" s="159">
        <v>10</v>
      </c>
      <c r="D16" s="159">
        <v>27</v>
      </c>
      <c r="E16" s="159">
        <v>47</v>
      </c>
    </row>
    <row r="17" spans="1:5" ht="26.4" x14ac:dyDescent="0.3">
      <c r="A17" s="158" t="s">
        <v>762</v>
      </c>
      <c r="B17" s="159">
        <v>17</v>
      </c>
      <c r="C17" s="159">
        <v>3</v>
      </c>
      <c r="D17" s="159">
        <v>14</v>
      </c>
      <c r="E17" s="159">
        <v>27</v>
      </c>
    </row>
    <row r="18" spans="1:5" ht="26.4" x14ac:dyDescent="0.3">
      <c r="A18" s="158" t="s">
        <v>763</v>
      </c>
      <c r="B18" s="159">
        <v>137</v>
      </c>
      <c r="C18" s="159">
        <v>27</v>
      </c>
      <c r="D18" s="159">
        <v>110</v>
      </c>
      <c r="E18" s="159">
        <v>196</v>
      </c>
    </row>
    <row r="19" spans="1:5" ht="20.100000000000001" customHeight="1" x14ac:dyDescent="0.3">
      <c r="A19" s="157" t="s">
        <v>784</v>
      </c>
      <c r="B19" s="176">
        <v>268</v>
      </c>
      <c r="C19" s="166">
        <v>61</v>
      </c>
      <c r="D19" s="166">
        <v>207</v>
      </c>
      <c r="E19" s="166">
        <v>383</v>
      </c>
    </row>
    <row r="20" spans="1:5" ht="26.4" x14ac:dyDescent="0.3">
      <c r="A20" s="158" t="s">
        <v>764</v>
      </c>
      <c r="B20" s="159">
        <v>20</v>
      </c>
      <c r="C20" s="159">
        <v>4</v>
      </c>
      <c r="D20" s="159">
        <v>16</v>
      </c>
      <c r="E20" s="159">
        <v>31</v>
      </c>
    </row>
    <row r="21" spans="1:5" ht="26.4" x14ac:dyDescent="0.3">
      <c r="A21" s="158" t="s">
        <v>765</v>
      </c>
      <c r="B21" s="159">
        <v>9</v>
      </c>
      <c r="C21" s="159">
        <v>1</v>
      </c>
      <c r="D21" s="159">
        <v>8</v>
      </c>
      <c r="E21" s="159">
        <v>15</v>
      </c>
    </row>
    <row r="22" spans="1:5" ht="30" customHeight="1" x14ac:dyDescent="0.3">
      <c r="A22" s="158" t="s">
        <v>766</v>
      </c>
      <c r="B22" s="159">
        <v>15</v>
      </c>
      <c r="C22" s="159">
        <v>3</v>
      </c>
      <c r="D22" s="159">
        <v>12</v>
      </c>
      <c r="E22" s="159">
        <v>19</v>
      </c>
    </row>
    <row r="23" spans="1:5" ht="26.4" x14ac:dyDescent="0.3">
      <c r="A23" s="158" t="s">
        <v>767</v>
      </c>
      <c r="B23" s="159">
        <v>12</v>
      </c>
      <c r="C23" s="159">
        <v>3</v>
      </c>
      <c r="D23" s="159">
        <v>9</v>
      </c>
      <c r="E23" s="159">
        <v>21</v>
      </c>
    </row>
    <row r="24" spans="1:5" ht="26.4" x14ac:dyDescent="0.3">
      <c r="A24" s="158" t="s">
        <v>768</v>
      </c>
      <c r="B24" s="159">
        <v>26</v>
      </c>
      <c r="C24" s="159">
        <v>8</v>
      </c>
      <c r="D24" s="159">
        <v>18</v>
      </c>
      <c r="E24" s="159">
        <v>37</v>
      </c>
    </row>
    <row r="25" spans="1:5" ht="26.4" x14ac:dyDescent="0.3">
      <c r="A25" s="158" t="s">
        <v>769</v>
      </c>
      <c r="B25" s="159">
        <v>16</v>
      </c>
      <c r="C25" s="159">
        <v>3</v>
      </c>
      <c r="D25" s="159">
        <v>13</v>
      </c>
      <c r="E25" s="159">
        <v>24</v>
      </c>
    </row>
    <row r="26" spans="1:5" ht="26.4" x14ac:dyDescent="0.3">
      <c r="A26" s="158" t="s">
        <v>770</v>
      </c>
      <c r="B26" s="159">
        <v>7</v>
      </c>
      <c r="C26" s="159">
        <v>1</v>
      </c>
      <c r="D26" s="159">
        <v>6</v>
      </c>
      <c r="E26" s="159">
        <v>13</v>
      </c>
    </row>
    <row r="27" spans="1:5" ht="26.4" x14ac:dyDescent="0.3">
      <c r="A27" s="158" t="s">
        <v>771</v>
      </c>
      <c r="B27" s="159">
        <v>5</v>
      </c>
      <c r="C27" s="159">
        <v>1</v>
      </c>
      <c r="D27" s="159">
        <v>4</v>
      </c>
      <c r="E27" s="159">
        <v>10</v>
      </c>
    </row>
    <row r="28" spans="1:5" ht="26.4" x14ac:dyDescent="0.3">
      <c r="A28" s="158" t="s">
        <v>772</v>
      </c>
      <c r="B28" s="159">
        <v>23</v>
      </c>
      <c r="C28" s="159">
        <v>4</v>
      </c>
      <c r="D28" s="159">
        <v>19</v>
      </c>
      <c r="E28" s="159">
        <v>31</v>
      </c>
    </row>
    <row r="29" spans="1:5" ht="26.4" x14ac:dyDescent="0.3">
      <c r="A29" s="158" t="s">
        <v>773</v>
      </c>
      <c r="B29" s="159">
        <v>15</v>
      </c>
      <c r="C29" s="159">
        <v>4</v>
      </c>
      <c r="D29" s="159">
        <v>11</v>
      </c>
      <c r="E29" s="159">
        <v>17</v>
      </c>
    </row>
    <row r="30" spans="1:5" ht="26.4" x14ac:dyDescent="0.3">
      <c r="A30" s="158" t="s">
        <v>774</v>
      </c>
      <c r="B30" s="159">
        <v>25</v>
      </c>
      <c r="C30" s="159">
        <v>4</v>
      </c>
      <c r="D30" s="159">
        <v>21</v>
      </c>
      <c r="E30" s="159">
        <v>30</v>
      </c>
    </row>
    <row r="31" spans="1:5" ht="26.4" x14ac:dyDescent="0.3">
      <c r="A31" s="158" t="s">
        <v>775</v>
      </c>
      <c r="B31" s="159">
        <v>14</v>
      </c>
      <c r="C31" s="159">
        <v>1</v>
      </c>
      <c r="D31" s="159">
        <v>13</v>
      </c>
      <c r="E31" s="159">
        <v>19</v>
      </c>
    </row>
    <row r="32" spans="1:5" ht="26.4" x14ac:dyDescent="0.3">
      <c r="A32" s="158" t="s">
        <v>776</v>
      </c>
      <c r="B32" s="159">
        <v>29</v>
      </c>
      <c r="C32" s="159">
        <v>7</v>
      </c>
      <c r="D32" s="159">
        <v>22</v>
      </c>
      <c r="E32" s="159">
        <v>38</v>
      </c>
    </row>
    <row r="33" spans="1:5" ht="26.4" x14ac:dyDescent="0.3">
      <c r="A33" s="158" t="s">
        <v>777</v>
      </c>
      <c r="B33" s="159">
        <v>6</v>
      </c>
      <c r="C33" s="159">
        <v>2</v>
      </c>
      <c r="D33" s="159">
        <v>4</v>
      </c>
      <c r="E33" s="159">
        <v>12</v>
      </c>
    </row>
    <row r="34" spans="1:5" ht="26.4" x14ac:dyDescent="0.3">
      <c r="A34" s="158" t="s">
        <v>778</v>
      </c>
      <c r="B34" s="159">
        <v>7</v>
      </c>
      <c r="C34" s="159">
        <v>2</v>
      </c>
      <c r="D34" s="159">
        <v>5</v>
      </c>
      <c r="E34" s="159">
        <v>9</v>
      </c>
    </row>
    <row r="35" spans="1:5" ht="26.4" x14ac:dyDescent="0.3">
      <c r="A35" s="158" t="s">
        <v>779</v>
      </c>
      <c r="B35" s="159">
        <v>16</v>
      </c>
      <c r="C35" s="159">
        <v>4</v>
      </c>
      <c r="D35" s="159">
        <v>12</v>
      </c>
      <c r="E35" s="159">
        <v>28</v>
      </c>
    </row>
    <row r="36" spans="1:5" ht="26.4" x14ac:dyDescent="0.3">
      <c r="A36" s="162" t="s">
        <v>787</v>
      </c>
      <c r="B36" s="159">
        <v>23</v>
      </c>
      <c r="C36" s="159">
        <v>9</v>
      </c>
      <c r="D36" s="159">
        <v>14</v>
      </c>
      <c r="E36" s="159">
        <v>29</v>
      </c>
    </row>
  </sheetData>
  <mergeCells count="1">
    <mergeCell ref="A7:A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0C5B2-43BD-4D03-9D75-28DBF1E7A6CE}">
  <dimension ref="A1:P40"/>
  <sheetViews>
    <sheetView workbookViewId="0"/>
  </sheetViews>
  <sheetFormatPr defaultRowHeight="13.2" x14ac:dyDescent="0.3"/>
  <cols>
    <col min="1" max="1" width="32.6640625" style="2" customWidth="1"/>
    <col min="2" max="3" width="16.5546875" style="2" customWidth="1"/>
    <col min="4" max="4" width="15" style="2" customWidth="1"/>
    <col min="5" max="5" width="13" style="2" customWidth="1"/>
    <col min="6" max="6" width="14.44140625" style="2" customWidth="1"/>
    <col min="7" max="7" width="13.5546875" style="2" customWidth="1"/>
    <col min="8" max="16384" width="8.88671875" style="2"/>
  </cols>
  <sheetData>
    <row r="1" spans="1:12" x14ac:dyDescent="0.3">
      <c r="A1" s="1" t="s">
        <v>29</v>
      </c>
      <c r="B1" s="1"/>
    </row>
    <row r="2" spans="1:12" x14ac:dyDescent="0.3">
      <c r="A2" s="3" t="s">
        <v>30</v>
      </c>
      <c r="B2" s="3"/>
    </row>
    <row r="3" spans="1:12" x14ac:dyDescent="0.3">
      <c r="A3" s="127"/>
      <c r="B3" s="127"/>
    </row>
    <row r="4" spans="1:12" x14ac:dyDescent="0.3">
      <c r="A4" s="20" t="s">
        <v>79</v>
      </c>
      <c r="B4" s="22"/>
      <c r="C4" s="23"/>
      <c r="D4" s="23"/>
    </row>
    <row r="5" spans="1:12" x14ac:dyDescent="0.3">
      <c r="A5" s="22" t="s">
        <v>80</v>
      </c>
      <c r="B5" s="22"/>
      <c r="C5" s="23"/>
      <c r="D5" s="23"/>
    </row>
    <row r="6" spans="1:12" x14ac:dyDescent="0.3">
      <c r="B6" s="24"/>
      <c r="C6" s="1"/>
      <c r="D6" s="1"/>
    </row>
    <row r="7" spans="1:12" ht="15" customHeight="1" x14ac:dyDescent="0.3">
      <c r="A7" s="188" t="s">
        <v>786</v>
      </c>
      <c r="B7" s="190" t="s">
        <v>41</v>
      </c>
      <c r="C7" s="190"/>
      <c r="D7" s="190"/>
      <c r="E7" s="190" t="s">
        <v>42</v>
      </c>
      <c r="F7" s="190"/>
      <c r="G7" s="184" t="s">
        <v>43</v>
      </c>
    </row>
    <row r="8" spans="1:12" ht="15" customHeight="1" x14ac:dyDescent="0.3">
      <c r="A8" s="189"/>
      <c r="B8" s="185" t="s">
        <v>45</v>
      </c>
      <c r="C8" s="185"/>
      <c r="D8" s="186" t="s">
        <v>46</v>
      </c>
      <c r="E8" s="187" t="s">
        <v>47</v>
      </c>
      <c r="F8" s="186" t="s">
        <v>48</v>
      </c>
      <c r="G8" s="184"/>
    </row>
    <row r="9" spans="1:12" ht="28.5" customHeight="1" x14ac:dyDescent="0.3">
      <c r="A9" s="189"/>
      <c r="B9" s="25" t="s">
        <v>49</v>
      </c>
      <c r="C9" s="25" t="s">
        <v>50</v>
      </c>
      <c r="D9" s="186"/>
      <c r="E9" s="187"/>
      <c r="F9" s="186"/>
      <c r="G9" s="184"/>
    </row>
    <row r="10" spans="1:12" ht="15" customHeight="1" x14ac:dyDescent="0.3">
      <c r="A10" s="189"/>
      <c r="B10" s="182" t="s">
        <v>51</v>
      </c>
      <c r="C10" s="182"/>
      <c r="D10" s="182"/>
      <c r="E10" s="182" t="s">
        <v>52</v>
      </c>
      <c r="F10" s="182"/>
      <c r="G10" s="184"/>
    </row>
    <row r="11" spans="1:12" ht="13.5" customHeight="1" x14ac:dyDescent="0.3">
      <c r="A11" s="189"/>
      <c r="B11" s="183" t="s">
        <v>53</v>
      </c>
      <c r="C11" s="183"/>
      <c r="D11" s="181" t="s">
        <v>54</v>
      </c>
      <c r="E11" s="183" t="s">
        <v>55</v>
      </c>
      <c r="F11" s="181" t="s">
        <v>56</v>
      </c>
      <c r="G11" s="181" t="s">
        <v>57</v>
      </c>
    </row>
    <row r="12" spans="1:12" ht="15" customHeight="1" x14ac:dyDescent="0.3">
      <c r="A12" s="189"/>
      <c r="B12" s="26" t="s">
        <v>59</v>
      </c>
      <c r="C12" s="26" t="s">
        <v>60</v>
      </c>
      <c r="D12" s="181"/>
      <c r="E12" s="183"/>
      <c r="F12" s="181"/>
      <c r="G12" s="181"/>
    </row>
    <row r="13" spans="1:12" ht="20.100000000000001" customHeight="1" x14ac:dyDescent="0.3">
      <c r="A13" s="83" t="s">
        <v>781</v>
      </c>
      <c r="B13" s="27">
        <f t="shared" ref="B13:G13" si="0">B14+B23</f>
        <v>1396352</v>
      </c>
      <c r="C13" s="27">
        <f t="shared" si="0"/>
        <v>572805</v>
      </c>
      <c r="D13" s="27">
        <f t="shared" si="0"/>
        <v>1076637</v>
      </c>
      <c r="E13" s="27">
        <f t="shared" si="0"/>
        <v>8074</v>
      </c>
      <c r="F13" s="27">
        <f t="shared" si="0"/>
        <v>12396</v>
      </c>
      <c r="G13" s="128">
        <f t="shared" si="0"/>
        <v>313933</v>
      </c>
      <c r="I13" s="28"/>
      <c r="J13" s="55"/>
      <c r="K13" s="28"/>
      <c r="L13" s="28"/>
    </row>
    <row r="14" spans="1:12" x14ac:dyDescent="0.3">
      <c r="A14" s="12" t="s">
        <v>782</v>
      </c>
      <c r="B14" s="29">
        <f t="shared" ref="B14:G14" si="1">SUM(B15:B22)</f>
        <v>733076</v>
      </c>
      <c r="C14" s="29">
        <f t="shared" si="1"/>
        <v>290227</v>
      </c>
      <c r="D14" s="29">
        <f t="shared" si="1"/>
        <v>510016</v>
      </c>
      <c r="E14" s="29">
        <f t="shared" si="1"/>
        <v>6120</v>
      </c>
      <c r="F14" s="29">
        <f t="shared" si="1"/>
        <v>0</v>
      </c>
      <c r="G14" s="29">
        <f t="shared" si="1"/>
        <v>196098</v>
      </c>
      <c r="I14" s="28"/>
      <c r="J14" s="55"/>
      <c r="K14" s="28"/>
      <c r="L14" s="28"/>
    </row>
    <row r="15" spans="1:12" ht="26.4" x14ac:dyDescent="0.3">
      <c r="A15" s="158" t="s">
        <v>757</v>
      </c>
      <c r="B15" s="31">
        <v>18149</v>
      </c>
      <c r="C15" s="31">
        <v>7062</v>
      </c>
      <c r="D15" s="31">
        <v>12503</v>
      </c>
      <c r="E15" s="31">
        <v>0</v>
      </c>
      <c r="F15" s="31">
        <v>0</v>
      </c>
      <c r="G15" s="31">
        <v>5508</v>
      </c>
      <c r="I15" s="31"/>
      <c r="J15" s="19"/>
      <c r="K15" s="31"/>
      <c r="L15" s="31"/>
    </row>
    <row r="16" spans="1:12" ht="26.4" x14ac:dyDescent="0.3">
      <c r="A16" s="160" t="s">
        <v>785</v>
      </c>
      <c r="B16" s="31">
        <v>22033</v>
      </c>
      <c r="C16" s="31">
        <v>7751</v>
      </c>
      <c r="D16" s="31">
        <v>6413</v>
      </c>
      <c r="E16" s="31">
        <v>0</v>
      </c>
      <c r="F16" s="31">
        <v>0</v>
      </c>
      <c r="G16" s="31">
        <v>3632</v>
      </c>
      <c r="I16" s="31"/>
      <c r="J16" s="19"/>
      <c r="K16" s="31"/>
      <c r="L16" s="31"/>
    </row>
    <row r="17" spans="1:12" ht="26.4" x14ac:dyDescent="0.3">
      <c r="A17" s="158" t="s">
        <v>758</v>
      </c>
      <c r="B17" s="31">
        <v>17632</v>
      </c>
      <c r="C17" s="31">
        <v>9956</v>
      </c>
      <c r="D17" s="31">
        <v>22442</v>
      </c>
      <c r="E17" s="31">
        <v>0</v>
      </c>
      <c r="F17" s="31">
        <v>0</v>
      </c>
      <c r="G17" s="31">
        <v>3142</v>
      </c>
      <c r="I17" s="31"/>
      <c r="J17" s="19"/>
      <c r="K17" s="31"/>
      <c r="L17" s="31"/>
    </row>
    <row r="18" spans="1:12" ht="26.4" x14ac:dyDescent="0.3">
      <c r="A18" s="158" t="s">
        <v>759</v>
      </c>
      <c r="B18" s="31">
        <v>44884</v>
      </c>
      <c r="C18" s="31">
        <v>10964</v>
      </c>
      <c r="D18" s="31">
        <v>6739</v>
      </c>
      <c r="E18" s="159">
        <v>1964</v>
      </c>
      <c r="F18" s="31">
        <v>0</v>
      </c>
      <c r="G18" s="31">
        <v>19100</v>
      </c>
      <c r="I18" s="31"/>
      <c r="J18" s="19"/>
      <c r="K18" s="31"/>
      <c r="L18" s="31"/>
    </row>
    <row r="19" spans="1:12" ht="26.4" x14ac:dyDescent="0.3">
      <c r="A19" s="158" t="s">
        <v>760</v>
      </c>
      <c r="B19" s="31">
        <v>30343</v>
      </c>
      <c r="C19" s="31">
        <v>16291</v>
      </c>
      <c r="D19" s="31">
        <v>33365</v>
      </c>
      <c r="E19" s="31">
        <v>0</v>
      </c>
      <c r="F19" s="31">
        <v>0</v>
      </c>
      <c r="G19" s="31">
        <v>10915</v>
      </c>
      <c r="I19" s="31"/>
      <c r="J19" s="19"/>
      <c r="K19" s="31"/>
      <c r="L19" s="31"/>
    </row>
    <row r="20" spans="1:12" ht="26.4" x14ac:dyDescent="0.3">
      <c r="A20" s="158" t="s">
        <v>761</v>
      </c>
      <c r="B20" s="31">
        <v>149279</v>
      </c>
      <c r="C20" s="31">
        <v>54130</v>
      </c>
      <c r="D20" s="31">
        <v>147516</v>
      </c>
      <c r="E20" s="31">
        <v>0</v>
      </c>
      <c r="F20" s="31">
        <v>0</v>
      </c>
      <c r="G20" s="31">
        <v>34601</v>
      </c>
      <c r="I20" s="31"/>
      <c r="J20" s="19"/>
      <c r="K20" s="31"/>
      <c r="L20" s="31"/>
    </row>
    <row r="21" spans="1:12" ht="26.4" x14ac:dyDescent="0.3">
      <c r="A21" s="158" t="s">
        <v>762</v>
      </c>
      <c r="B21" s="31">
        <v>74068</v>
      </c>
      <c r="C21" s="31">
        <v>26518</v>
      </c>
      <c r="D21" s="159">
        <v>34266</v>
      </c>
      <c r="E21" s="159">
        <v>4156</v>
      </c>
      <c r="F21" s="31">
        <v>0</v>
      </c>
      <c r="G21" s="31">
        <v>24655</v>
      </c>
      <c r="I21" s="31"/>
      <c r="J21" s="19"/>
      <c r="K21" s="31"/>
      <c r="L21" s="31"/>
    </row>
    <row r="22" spans="1:12" ht="26.4" x14ac:dyDescent="0.3">
      <c r="A22" s="158" t="s">
        <v>763</v>
      </c>
      <c r="B22" s="31">
        <v>376688</v>
      </c>
      <c r="C22" s="31">
        <v>157555</v>
      </c>
      <c r="D22" s="31">
        <v>246772</v>
      </c>
      <c r="E22" s="31">
        <v>0</v>
      </c>
      <c r="F22" s="31">
        <v>0</v>
      </c>
      <c r="G22" s="31">
        <v>94545</v>
      </c>
      <c r="I22" s="31"/>
      <c r="J22" s="19"/>
      <c r="K22" s="31"/>
      <c r="L22" s="31"/>
    </row>
    <row r="23" spans="1:12" ht="20.100000000000001" customHeight="1" x14ac:dyDescent="0.3">
      <c r="A23" s="157" t="s">
        <v>784</v>
      </c>
      <c r="B23" s="32">
        <f t="shared" ref="B23:G23" si="2">SUM(B24:B40)</f>
        <v>663276</v>
      </c>
      <c r="C23" s="33">
        <f t="shared" si="2"/>
        <v>282578</v>
      </c>
      <c r="D23" s="33">
        <f t="shared" si="2"/>
        <v>566621</v>
      </c>
      <c r="E23" s="33">
        <f t="shared" si="2"/>
        <v>1954</v>
      </c>
      <c r="F23" s="33">
        <f t="shared" si="2"/>
        <v>12396</v>
      </c>
      <c r="G23" s="33">
        <f t="shared" si="2"/>
        <v>117835</v>
      </c>
      <c r="I23" s="28"/>
      <c r="J23" s="55"/>
      <c r="K23" s="28"/>
      <c r="L23" s="28"/>
    </row>
    <row r="24" spans="1:12" ht="26.4" x14ac:dyDescent="0.3">
      <c r="A24" s="158" t="s">
        <v>764</v>
      </c>
      <c r="B24" s="31">
        <v>31830</v>
      </c>
      <c r="C24" s="31">
        <v>11491</v>
      </c>
      <c r="D24" s="31">
        <v>1999</v>
      </c>
      <c r="E24" s="31">
        <v>0</v>
      </c>
      <c r="F24" s="31">
        <v>0</v>
      </c>
      <c r="G24" s="31">
        <v>9642</v>
      </c>
      <c r="I24" s="31"/>
      <c r="J24" s="19"/>
      <c r="K24" s="31"/>
      <c r="L24" s="31"/>
    </row>
    <row r="25" spans="1:12" ht="26.4" x14ac:dyDescent="0.3">
      <c r="A25" s="158" t="s">
        <v>765</v>
      </c>
      <c r="B25" s="31">
        <v>27674</v>
      </c>
      <c r="C25" s="31">
        <v>9972</v>
      </c>
      <c r="D25" s="31">
        <v>8168</v>
      </c>
      <c r="E25" s="31">
        <v>0</v>
      </c>
      <c r="F25" s="31">
        <v>0</v>
      </c>
      <c r="G25" s="31">
        <v>4736</v>
      </c>
      <c r="I25" s="31"/>
      <c r="J25" s="19"/>
      <c r="K25" s="31"/>
      <c r="L25" s="31"/>
    </row>
    <row r="26" spans="1:12" ht="26.4" x14ac:dyDescent="0.3">
      <c r="A26" s="158" t="s">
        <v>766</v>
      </c>
      <c r="B26" s="31">
        <v>24621</v>
      </c>
      <c r="C26" s="31">
        <v>15969</v>
      </c>
      <c r="D26" s="31">
        <v>33480</v>
      </c>
      <c r="E26" s="31">
        <v>0</v>
      </c>
      <c r="F26" s="31">
        <v>0</v>
      </c>
      <c r="G26" s="31">
        <v>425</v>
      </c>
      <c r="I26" s="31"/>
      <c r="J26" s="19"/>
      <c r="K26" s="31"/>
      <c r="L26" s="31"/>
    </row>
    <row r="27" spans="1:12" ht="26.4" x14ac:dyDescent="0.3">
      <c r="A27" s="158" t="s">
        <v>767</v>
      </c>
      <c r="B27" s="31">
        <v>28724</v>
      </c>
      <c r="C27" s="31">
        <v>7659</v>
      </c>
      <c r="D27" s="31">
        <v>21500</v>
      </c>
      <c r="E27" s="31">
        <v>0</v>
      </c>
      <c r="F27" s="31">
        <v>0</v>
      </c>
      <c r="G27" s="31">
        <v>2836</v>
      </c>
      <c r="I27" s="31"/>
      <c r="J27" s="19"/>
      <c r="K27" s="31"/>
      <c r="L27" s="31"/>
    </row>
    <row r="28" spans="1:12" ht="26.4" x14ac:dyDescent="0.3">
      <c r="A28" s="158" t="s">
        <v>768</v>
      </c>
      <c r="B28" s="31">
        <v>91361</v>
      </c>
      <c r="C28" s="31">
        <v>26117</v>
      </c>
      <c r="D28" s="31">
        <v>57607</v>
      </c>
      <c r="E28" s="31">
        <v>0</v>
      </c>
      <c r="F28" s="159">
        <v>12023</v>
      </c>
      <c r="G28" s="31">
        <v>7710</v>
      </c>
      <c r="I28" s="31"/>
      <c r="J28" s="19"/>
      <c r="K28" s="31"/>
      <c r="L28" s="31"/>
    </row>
    <row r="29" spans="1:12" ht="26.4" x14ac:dyDescent="0.3">
      <c r="A29" s="158" t="s">
        <v>769</v>
      </c>
      <c r="B29" s="31">
        <v>33459</v>
      </c>
      <c r="C29" s="31">
        <v>13207</v>
      </c>
      <c r="D29" s="31">
        <v>40844</v>
      </c>
      <c r="E29" s="31">
        <v>0</v>
      </c>
      <c r="F29" s="31">
        <v>0</v>
      </c>
      <c r="G29" s="31">
        <v>3989</v>
      </c>
      <c r="I29" s="31"/>
      <c r="J29" s="19"/>
      <c r="K29" s="31"/>
      <c r="L29" s="31"/>
    </row>
    <row r="30" spans="1:12" ht="26.4" x14ac:dyDescent="0.3">
      <c r="A30" s="158" t="s">
        <v>770</v>
      </c>
      <c r="B30" s="31">
        <v>12822</v>
      </c>
      <c r="C30" s="31">
        <v>5759</v>
      </c>
      <c r="D30" s="31">
        <v>68031</v>
      </c>
      <c r="E30" s="31">
        <v>0</v>
      </c>
      <c r="F30" s="31">
        <v>0</v>
      </c>
      <c r="G30" s="31">
        <v>4295</v>
      </c>
      <c r="I30" s="31"/>
      <c r="J30" s="19"/>
      <c r="K30" s="31"/>
      <c r="L30" s="31"/>
    </row>
    <row r="31" spans="1:12" ht="26.4" x14ac:dyDescent="0.3">
      <c r="A31" s="158" t="s">
        <v>771</v>
      </c>
      <c r="B31" s="31">
        <v>11276</v>
      </c>
      <c r="C31" s="31">
        <v>4195</v>
      </c>
      <c r="D31" s="31">
        <v>27274</v>
      </c>
      <c r="E31" s="31">
        <v>521</v>
      </c>
      <c r="F31" s="31">
        <v>373</v>
      </c>
      <c r="G31" s="31">
        <v>2529</v>
      </c>
      <c r="I31" s="31"/>
      <c r="J31" s="19"/>
      <c r="K31" s="31"/>
      <c r="L31" s="31"/>
    </row>
    <row r="32" spans="1:12" ht="26.4" x14ac:dyDescent="0.3">
      <c r="A32" s="158" t="s">
        <v>772</v>
      </c>
      <c r="B32" s="31">
        <v>73682</v>
      </c>
      <c r="C32" s="31">
        <v>41197</v>
      </c>
      <c r="D32" s="31">
        <v>23885</v>
      </c>
      <c r="E32" s="31">
        <v>0</v>
      </c>
      <c r="F32" s="31">
        <v>0</v>
      </c>
      <c r="G32" s="31">
        <v>6603</v>
      </c>
      <c r="I32" s="31"/>
      <c r="J32" s="19"/>
      <c r="K32" s="31"/>
      <c r="L32" s="31"/>
    </row>
    <row r="33" spans="1:16" ht="26.4" x14ac:dyDescent="0.3">
      <c r="A33" s="158" t="s">
        <v>773</v>
      </c>
      <c r="B33" s="31">
        <v>23479</v>
      </c>
      <c r="C33" s="31">
        <v>8378</v>
      </c>
      <c r="D33" s="31">
        <v>21449</v>
      </c>
      <c r="E33" s="31">
        <v>0</v>
      </c>
      <c r="F33" s="31">
        <v>0</v>
      </c>
      <c r="G33" s="31">
        <v>9301</v>
      </c>
      <c r="I33" s="31"/>
      <c r="J33" s="19"/>
      <c r="K33" s="31"/>
      <c r="L33" s="31"/>
    </row>
    <row r="34" spans="1:16" ht="26.4" x14ac:dyDescent="0.3">
      <c r="A34" s="158" t="s">
        <v>774</v>
      </c>
      <c r="B34" s="31">
        <v>33095</v>
      </c>
      <c r="C34" s="31">
        <v>10382</v>
      </c>
      <c r="D34" s="31">
        <v>73929</v>
      </c>
      <c r="E34" s="31">
        <v>0</v>
      </c>
      <c r="F34" s="31">
        <v>0</v>
      </c>
      <c r="G34" s="31">
        <v>9722</v>
      </c>
      <c r="I34" s="31"/>
      <c r="J34" s="19"/>
      <c r="K34" s="31"/>
      <c r="L34" s="31"/>
    </row>
    <row r="35" spans="1:16" ht="26.4" x14ac:dyDescent="0.3">
      <c r="A35" s="158" t="s">
        <v>775</v>
      </c>
      <c r="B35" s="31">
        <v>48112</v>
      </c>
      <c r="C35" s="31">
        <v>33382</v>
      </c>
      <c r="D35" s="31">
        <v>88916</v>
      </c>
      <c r="E35" s="31">
        <v>0</v>
      </c>
      <c r="F35" s="31">
        <v>0</v>
      </c>
      <c r="G35" s="31">
        <v>10800</v>
      </c>
      <c r="I35" s="31"/>
      <c r="J35" s="19"/>
      <c r="K35" s="31"/>
      <c r="L35" s="31"/>
    </row>
    <row r="36" spans="1:16" ht="26.4" x14ac:dyDescent="0.3">
      <c r="A36" s="158" t="s">
        <v>776</v>
      </c>
      <c r="B36" s="31">
        <v>73369</v>
      </c>
      <c r="C36" s="31">
        <v>43328</v>
      </c>
      <c r="D36" s="31">
        <v>5848</v>
      </c>
      <c r="E36" s="31">
        <v>1433</v>
      </c>
      <c r="F36" s="31">
        <v>0</v>
      </c>
      <c r="G36" s="31">
        <v>21803</v>
      </c>
      <c r="I36" s="31"/>
      <c r="J36" s="19"/>
      <c r="K36" s="31"/>
      <c r="L36" s="31"/>
    </row>
    <row r="37" spans="1:16" ht="26.4" x14ac:dyDescent="0.3">
      <c r="A37" s="158" t="s">
        <v>777</v>
      </c>
      <c r="B37" s="31">
        <v>12607</v>
      </c>
      <c r="C37" s="31">
        <v>5921</v>
      </c>
      <c r="D37" s="31">
        <v>2871</v>
      </c>
      <c r="E37" s="31">
        <v>0</v>
      </c>
      <c r="F37" s="31">
        <v>0</v>
      </c>
      <c r="G37" s="31">
        <v>873</v>
      </c>
      <c r="I37" s="31"/>
      <c r="J37" s="19"/>
      <c r="K37" s="31"/>
      <c r="L37" s="31"/>
    </row>
    <row r="38" spans="1:16" ht="26.4" x14ac:dyDescent="0.3">
      <c r="A38" s="158" t="s">
        <v>778</v>
      </c>
      <c r="B38" s="31">
        <v>9513</v>
      </c>
      <c r="C38" s="31">
        <v>4949</v>
      </c>
      <c r="D38" s="31">
        <v>40619</v>
      </c>
      <c r="E38" s="31">
        <v>0</v>
      </c>
      <c r="F38" s="31">
        <v>0</v>
      </c>
      <c r="G38" s="31">
        <v>3880</v>
      </c>
      <c r="I38" s="31"/>
      <c r="J38" s="19"/>
      <c r="K38" s="31"/>
      <c r="L38" s="31"/>
    </row>
    <row r="39" spans="1:16" ht="26.4" x14ac:dyDescent="0.3">
      <c r="A39" s="158" t="s">
        <v>779</v>
      </c>
      <c r="B39" s="31">
        <v>86873</v>
      </c>
      <c r="C39" s="31">
        <v>24135</v>
      </c>
      <c r="D39" s="31">
        <v>34927</v>
      </c>
      <c r="E39" s="31">
        <v>0</v>
      </c>
      <c r="F39" s="31">
        <v>0</v>
      </c>
      <c r="G39" s="31">
        <v>10942</v>
      </c>
      <c r="I39" s="31"/>
      <c r="J39" s="19"/>
      <c r="K39" s="31"/>
      <c r="L39" s="31"/>
    </row>
    <row r="40" spans="1:16" ht="26.4" x14ac:dyDescent="0.3">
      <c r="A40" s="162" t="s">
        <v>787</v>
      </c>
      <c r="B40" s="31">
        <v>40779</v>
      </c>
      <c r="C40" s="31">
        <v>16537</v>
      </c>
      <c r="D40" s="31">
        <v>15274</v>
      </c>
      <c r="E40" s="31">
        <v>0</v>
      </c>
      <c r="F40" s="31">
        <v>0</v>
      </c>
      <c r="G40" s="31">
        <v>7749</v>
      </c>
      <c r="I40" s="31"/>
      <c r="J40" s="19"/>
      <c r="K40" s="31"/>
      <c r="L40" s="31"/>
      <c r="M40" s="31"/>
      <c r="N40" s="31"/>
      <c r="O40" s="31"/>
      <c r="P40" s="31"/>
    </row>
  </sheetData>
  <mergeCells count="15">
    <mergeCell ref="A7:A12"/>
    <mergeCell ref="B7:D7"/>
    <mergeCell ref="E7:F7"/>
    <mergeCell ref="G7:G10"/>
    <mergeCell ref="B8:C8"/>
    <mergeCell ref="D8:D9"/>
    <mergeCell ref="E8:E9"/>
    <mergeCell ref="F8:F9"/>
    <mergeCell ref="B10:D10"/>
    <mergeCell ref="E10:F10"/>
    <mergeCell ref="B11:C11"/>
    <mergeCell ref="D11:D12"/>
    <mergeCell ref="E11:E12"/>
    <mergeCell ref="F11:F12"/>
    <mergeCell ref="G11:G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1D5FE-5247-4A4B-9A3F-BB55E1063877}">
  <dimension ref="A1:G700"/>
  <sheetViews>
    <sheetView workbookViewId="0"/>
  </sheetViews>
  <sheetFormatPr defaultColWidth="9.109375" defaultRowHeight="13.2" x14ac:dyDescent="0.3"/>
  <cols>
    <col min="1" max="1" width="4.88671875" style="2" customWidth="1"/>
    <col min="2" max="2" width="124.33203125" style="2" customWidth="1"/>
    <col min="3" max="3" width="40.88671875" style="2" customWidth="1"/>
    <col min="4" max="4" width="11.109375" style="2" customWidth="1"/>
    <col min="5" max="5" width="11" style="118" customWidth="1"/>
    <col min="6" max="6" width="13" style="118" customWidth="1"/>
    <col min="7" max="16384" width="9.109375" style="2"/>
  </cols>
  <sheetData>
    <row r="1" spans="1:7" ht="15" customHeight="1" x14ac:dyDescent="0.3">
      <c r="A1" s="1" t="s">
        <v>29</v>
      </c>
      <c r="B1" s="1"/>
      <c r="C1" s="1"/>
      <c r="D1" s="1"/>
      <c r="E1" s="129"/>
      <c r="F1" s="129"/>
    </row>
    <row r="2" spans="1:7" ht="15" customHeight="1" x14ac:dyDescent="0.3">
      <c r="A2" s="3" t="s">
        <v>30</v>
      </c>
      <c r="B2" s="3"/>
      <c r="C2" s="1"/>
      <c r="D2" s="1"/>
      <c r="E2" s="129"/>
      <c r="F2" s="129"/>
    </row>
    <row r="3" spans="1:7" ht="15" customHeight="1" x14ac:dyDescent="0.3">
      <c r="A3" s="35"/>
      <c r="B3" s="35"/>
      <c r="C3" s="1"/>
      <c r="D3" s="1"/>
      <c r="E3" s="129"/>
      <c r="F3" s="129"/>
    </row>
    <row r="4" spans="1:7" ht="15" customHeight="1" x14ac:dyDescent="0.3">
      <c r="A4" s="191" t="s">
        <v>739</v>
      </c>
      <c r="B4" s="191"/>
      <c r="C4" s="24"/>
      <c r="D4" s="24"/>
      <c r="E4" s="130"/>
      <c r="F4" s="130"/>
    </row>
    <row r="5" spans="1:7" ht="15" customHeight="1" x14ac:dyDescent="0.3">
      <c r="A5" s="192" t="s">
        <v>740</v>
      </c>
      <c r="B5" s="193"/>
      <c r="C5" s="24"/>
      <c r="D5" s="24"/>
      <c r="E5" s="130"/>
      <c r="F5" s="130"/>
    </row>
    <row r="6" spans="1:7" ht="15" customHeight="1" x14ac:dyDescent="0.3">
      <c r="A6" s="3"/>
      <c r="B6" s="37"/>
      <c r="C6" s="24"/>
      <c r="D6" s="24"/>
      <c r="E6" s="130"/>
      <c r="F6" s="130"/>
    </row>
    <row r="7" spans="1:7" ht="74.25" customHeight="1" x14ac:dyDescent="0.3">
      <c r="A7" s="131"/>
      <c r="B7" s="194" t="s">
        <v>788</v>
      </c>
      <c r="C7" s="195"/>
      <c r="D7" s="40" t="s">
        <v>789</v>
      </c>
      <c r="E7" s="40" t="s">
        <v>790</v>
      </c>
      <c r="F7" s="40" t="s">
        <v>791</v>
      </c>
      <c r="G7" s="24"/>
    </row>
    <row r="8" spans="1:7" ht="20.100000000000001" customHeight="1" x14ac:dyDescent="0.3">
      <c r="A8" s="41"/>
      <c r="B8" s="42" t="s">
        <v>792</v>
      </c>
      <c r="C8" s="41"/>
      <c r="D8" s="43">
        <f>D9+D30+D65+D70+D81+D90+D100+D108+D112+D126+D137+D154+D157+D169+D191+D203+D210+D224+D229+D243</f>
        <v>978037</v>
      </c>
      <c r="E8" s="132">
        <v>100</v>
      </c>
      <c r="F8" s="132">
        <f>F9+F30+F65+F70+F81+F90+F100+F108++F112++F126++F137+F154+F157+F169+F191+F203+F210+F224+F229+F243</f>
        <v>334.65</v>
      </c>
    </row>
    <row r="9" spans="1:7" ht="15" customHeight="1" x14ac:dyDescent="0.3">
      <c r="A9" s="44" t="s">
        <v>113</v>
      </c>
      <c r="B9" s="45" t="s">
        <v>793</v>
      </c>
      <c r="C9" s="46" t="s">
        <v>114</v>
      </c>
      <c r="D9" s="47">
        <f>SUM(D10:D29)</f>
        <v>4391</v>
      </c>
      <c r="E9" s="66">
        <f>SUM(E10:E29)</f>
        <v>0.45</v>
      </c>
      <c r="F9" s="66">
        <f>SUM(F10:F29)</f>
        <v>1.48</v>
      </c>
    </row>
    <row r="10" spans="1:7" ht="15" customHeight="1" x14ac:dyDescent="0.3">
      <c r="A10" s="38">
        <v>5</v>
      </c>
      <c r="B10" s="50" t="s">
        <v>119</v>
      </c>
      <c r="C10" s="16" t="s">
        <v>120</v>
      </c>
      <c r="D10" s="2">
        <v>4</v>
      </c>
      <c r="E10" s="118">
        <v>0</v>
      </c>
      <c r="F10" s="118">
        <v>0</v>
      </c>
    </row>
    <row r="11" spans="1:7" ht="15" customHeight="1" x14ac:dyDescent="0.3">
      <c r="A11" s="38">
        <v>6</v>
      </c>
      <c r="B11" s="50" t="s">
        <v>121</v>
      </c>
      <c r="C11" s="16" t="s">
        <v>122</v>
      </c>
      <c r="D11" s="38">
        <v>7</v>
      </c>
      <c r="E11" s="133">
        <v>0</v>
      </c>
      <c r="F11" s="133">
        <v>0</v>
      </c>
    </row>
    <row r="12" spans="1:7" ht="15" customHeight="1" x14ac:dyDescent="0.3">
      <c r="A12" s="38">
        <v>17</v>
      </c>
      <c r="B12" s="50" t="s">
        <v>135</v>
      </c>
      <c r="C12" s="16" t="s">
        <v>136</v>
      </c>
      <c r="D12" s="38">
        <v>2</v>
      </c>
      <c r="E12" s="133">
        <v>0</v>
      </c>
      <c r="F12" s="133">
        <v>0</v>
      </c>
    </row>
    <row r="13" spans="1:7" ht="15" customHeight="1" x14ac:dyDescent="0.3">
      <c r="A13" s="38">
        <v>18</v>
      </c>
      <c r="B13" s="50" t="s">
        <v>137</v>
      </c>
      <c r="C13" s="16" t="s">
        <v>138</v>
      </c>
      <c r="D13" s="2">
        <v>156</v>
      </c>
      <c r="E13" s="118">
        <v>0.02</v>
      </c>
      <c r="F13" s="118">
        <v>0.05</v>
      </c>
    </row>
    <row r="14" spans="1:7" ht="15" customHeight="1" x14ac:dyDescent="0.3">
      <c r="A14" s="38">
        <v>20</v>
      </c>
      <c r="B14" s="50" t="s">
        <v>141</v>
      </c>
      <c r="C14" s="16" t="s">
        <v>142</v>
      </c>
      <c r="D14" s="31">
        <v>5</v>
      </c>
      <c r="E14" s="31">
        <v>0</v>
      </c>
      <c r="F14" s="31">
        <v>0</v>
      </c>
    </row>
    <row r="15" spans="1:7" ht="15" customHeight="1" x14ac:dyDescent="0.3">
      <c r="A15" s="38">
        <v>21</v>
      </c>
      <c r="B15" s="50" t="s">
        <v>143</v>
      </c>
      <c r="C15" s="16" t="s">
        <v>144</v>
      </c>
      <c r="D15" s="31">
        <v>3</v>
      </c>
      <c r="E15" s="31">
        <v>0</v>
      </c>
      <c r="F15" s="31">
        <v>0</v>
      </c>
    </row>
    <row r="16" spans="1:7" ht="15" customHeight="1" x14ac:dyDescent="0.3">
      <c r="A16" s="38">
        <v>22</v>
      </c>
      <c r="B16" s="50" t="s">
        <v>145</v>
      </c>
      <c r="C16" s="16" t="s">
        <v>146</v>
      </c>
      <c r="D16" s="31">
        <v>12</v>
      </c>
      <c r="E16" s="31">
        <v>0</v>
      </c>
      <c r="F16" s="31">
        <v>0</v>
      </c>
    </row>
    <row r="17" spans="1:6" ht="15" customHeight="1" x14ac:dyDescent="0.3">
      <c r="A17" s="38">
        <v>23</v>
      </c>
      <c r="B17" s="50" t="s">
        <v>147</v>
      </c>
      <c r="C17" s="16" t="s">
        <v>148</v>
      </c>
      <c r="D17" s="31">
        <v>301</v>
      </c>
      <c r="E17" s="31">
        <v>0.03</v>
      </c>
      <c r="F17" s="31">
        <v>0.1</v>
      </c>
    </row>
    <row r="18" spans="1:6" ht="15" customHeight="1" x14ac:dyDescent="0.3">
      <c r="A18" s="38">
        <v>24</v>
      </c>
      <c r="B18" s="50" t="s">
        <v>149</v>
      </c>
      <c r="C18" s="16" t="s">
        <v>150</v>
      </c>
      <c r="D18" s="31">
        <v>2135</v>
      </c>
      <c r="E18" s="31">
        <v>0.22</v>
      </c>
      <c r="F18" s="31">
        <v>0.73</v>
      </c>
    </row>
    <row r="19" spans="1:6" ht="15" customHeight="1" x14ac:dyDescent="0.3">
      <c r="A19" s="38">
        <v>30</v>
      </c>
      <c r="B19" s="50" t="s">
        <v>155</v>
      </c>
      <c r="C19" s="16" t="s">
        <v>156</v>
      </c>
      <c r="D19" s="31">
        <v>3</v>
      </c>
      <c r="E19" s="31">
        <v>0</v>
      </c>
      <c r="F19" s="31">
        <v>0</v>
      </c>
    </row>
    <row r="20" spans="1:6" ht="15" customHeight="1" x14ac:dyDescent="0.3">
      <c r="A20" s="38">
        <v>32</v>
      </c>
      <c r="B20" s="51" t="s">
        <v>157</v>
      </c>
      <c r="C20" s="16" t="s">
        <v>158</v>
      </c>
      <c r="D20" s="31">
        <v>1</v>
      </c>
      <c r="E20" s="31">
        <v>0</v>
      </c>
      <c r="F20" s="31">
        <v>0</v>
      </c>
    </row>
    <row r="21" spans="1:6" ht="15" customHeight="1" x14ac:dyDescent="0.3">
      <c r="A21" s="38">
        <v>33</v>
      </c>
      <c r="B21" s="50" t="s">
        <v>159</v>
      </c>
      <c r="C21" s="16" t="s">
        <v>160</v>
      </c>
      <c r="D21" s="31">
        <v>85</v>
      </c>
      <c r="E21" s="31">
        <v>0.01</v>
      </c>
      <c r="F21" s="31">
        <v>0.03</v>
      </c>
    </row>
    <row r="22" spans="1:6" ht="15" customHeight="1" x14ac:dyDescent="0.3">
      <c r="A22" s="38">
        <v>34</v>
      </c>
      <c r="B22" s="50" t="s">
        <v>161</v>
      </c>
      <c r="C22" s="16" t="s">
        <v>162</v>
      </c>
      <c r="D22" s="31">
        <v>40</v>
      </c>
      <c r="E22" s="31">
        <v>0</v>
      </c>
      <c r="F22" s="31">
        <v>0.01</v>
      </c>
    </row>
    <row r="23" spans="1:6" ht="15" customHeight="1" x14ac:dyDescent="0.3">
      <c r="A23" s="38">
        <v>37</v>
      </c>
      <c r="B23" s="50" t="s">
        <v>167</v>
      </c>
      <c r="C23" s="16" t="s">
        <v>168</v>
      </c>
      <c r="D23" s="31">
        <v>1</v>
      </c>
      <c r="E23" s="31">
        <v>0</v>
      </c>
      <c r="F23" s="31">
        <v>0</v>
      </c>
    </row>
    <row r="24" spans="1:6" ht="15" customHeight="1" x14ac:dyDescent="0.3">
      <c r="A24" s="38">
        <v>38</v>
      </c>
      <c r="B24" s="50" t="s">
        <v>169</v>
      </c>
      <c r="C24" s="16" t="s">
        <v>170</v>
      </c>
      <c r="D24" s="31">
        <v>6</v>
      </c>
      <c r="E24" s="31">
        <v>0</v>
      </c>
      <c r="F24" s="31">
        <v>0</v>
      </c>
    </row>
    <row r="25" spans="1:6" ht="15" customHeight="1" x14ac:dyDescent="0.3">
      <c r="A25" s="38">
        <v>41</v>
      </c>
      <c r="B25" s="50" t="s">
        <v>175</v>
      </c>
      <c r="C25" s="16" t="s">
        <v>176</v>
      </c>
      <c r="D25" s="2">
        <v>349</v>
      </c>
      <c r="E25" s="118">
        <v>0.04</v>
      </c>
      <c r="F25" s="118">
        <v>0.12</v>
      </c>
    </row>
    <row r="26" spans="1:6" ht="15" customHeight="1" x14ac:dyDescent="0.3">
      <c r="A26" s="38">
        <v>42</v>
      </c>
      <c r="B26" s="50" t="s">
        <v>177</v>
      </c>
      <c r="C26" s="16" t="s">
        <v>178</v>
      </c>
      <c r="D26" s="31">
        <v>1218</v>
      </c>
      <c r="E26" s="31">
        <v>0.12</v>
      </c>
      <c r="F26" s="31">
        <v>0.42</v>
      </c>
    </row>
    <row r="27" spans="1:6" ht="15" customHeight="1" x14ac:dyDescent="0.3">
      <c r="A27" s="38">
        <v>52</v>
      </c>
      <c r="B27" s="50" t="s">
        <v>191</v>
      </c>
      <c r="C27" s="16" t="s">
        <v>192</v>
      </c>
      <c r="D27" s="31">
        <v>1</v>
      </c>
      <c r="E27" s="31">
        <v>0</v>
      </c>
      <c r="F27" s="31">
        <v>0</v>
      </c>
    </row>
    <row r="28" spans="1:6" ht="15" customHeight="1" x14ac:dyDescent="0.3">
      <c r="A28" s="38">
        <v>53</v>
      </c>
      <c r="B28" s="50" t="s">
        <v>193</v>
      </c>
      <c r="C28" s="16" t="s">
        <v>194</v>
      </c>
      <c r="D28" s="31">
        <v>6</v>
      </c>
      <c r="E28" s="31">
        <v>0</v>
      </c>
      <c r="F28" s="31">
        <v>0</v>
      </c>
    </row>
    <row r="29" spans="1:6" ht="15" customHeight="1" x14ac:dyDescent="0.3">
      <c r="A29" s="38">
        <v>57</v>
      </c>
      <c r="B29" s="50" t="s">
        <v>199</v>
      </c>
      <c r="C29" s="16" t="s">
        <v>200</v>
      </c>
      <c r="D29" s="31">
        <v>56</v>
      </c>
      <c r="E29" s="31">
        <v>0.01</v>
      </c>
      <c r="F29" s="31">
        <v>0.02</v>
      </c>
    </row>
    <row r="30" spans="1:6" ht="15" customHeight="1" x14ac:dyDescent="0.3">
      <c r="A30" s="46" t="s">
        <v>201</v>
      </c>
      <c r="B30" s="45" t="s">
        <v>794</v>
      </c>
      <c r="C30" s="46" t="s">
        <v>202</v>
      </c>
      <c r="D30" s="47">
        <f>SUM(D31:D64)</f>
        <v>40616</v>
      </c>
      <c r="E30" s="66">
        <f>SUM(E31:E64)</f>
        <v>4.1400000000000006</v>
      </c>
      <c r="F30" s="66">
        <f>SUM(F31:F64)</f>
        <v>13.869999999999997</v>
      </c>
    </row>
    <row r="31" spans="1:6" ht="15" customHeight="1" x14ac:dyDescent="0.3">
      <c r="A31" s="38">
        <v>58</v>
      </c>
      <c r="B31" s="50" t="s">
        <v>203</v>
      </c>
      <c r="C31" s="16" t="s">
        <v>204</v>
      </c>
      <c r="D31" s="38">
        <v>2</v>
      </c>
      <c r="E31" s="133">
        <v>0</v>
      </c>
      <c r="F31" s="133">
        <v>0</v>
      </c>
    </row>
    <row r="32" spans="1:6" ht="15" customHeight="1" x14ac:dyDescent="0.3">
      <c r="A32" s="38">
        <v>60</v>
      </c>
      <c r="B32" s="50" t="s">
        <v>207</v>
      </c>
      <c r="C32" s="16" t="s">
        <v>208</v>
      </c>
      <c r="D32" s="38">
        <v>4</v>
      </c>
      <c r="E32" s="133">
        <v>0</v>
      </c>
      <c r="F32" s="133">
        <v>0</v>
      </c>
    </row>
    <row r="33" spans="1:6" ht="15" customHeight="1" x14ac:dyDescent="0.3">
      <c r="A33" s="38">
        <v>61</v>
      </c>
      <c r="B33" s="50" t="s">
        <v>209</v>
      </c>
      <c r="C33" s="16" t="s">
        <v>210</v>
      </c>
      <c r="D33" s="38">
        <v>20</v>
      </c>
      <c r="E33" s="133">
        <v>0</v>
      </c>
      <c r="F33" s="133">
        <v>0.01</v>
      </c>
    </row>
    <row r="34" spans="1:6" ht="15" customHeight="1" x14ac:dyDescent="0.3">
      <c r="A34" s="38">
        <v>62</v>
      </c>
      <c r="B34" s="50" t="s">
        <v>211</v>
      </c>
      <c r="C34" s="16" t="s">
        <v>212</v>
      </c>
      <c r="D34" s="38">
        <v>12</v>
      </c>
      <c r="E34" s="133">
        <v>0</v>
      </c>
      <c r="F34" s="133">
        <v>0</v>
      </c>
    </row>
    <row r="35" spans="1:6" ht="15" customHeight="1" x14ac:dyDescent="0.3">
      <c r="A35" s="38">
        <v>63</v>
      </c>
      <c r="B35" s="50" t="s">
        <v>213</v>
      </c>
      <c r="C35" s="16" t="s">
        <v>214</v>
      </c>
      <c r="D35" s="38">
        <v>2</v>
      </c>
      <c r="E35" s="133">
        <v>0</v>
      </c>
      <c r="F35" s="133">
        <v>0</v>
      </c>
    </row>
    <row r="36" spans="1:6" ht="15" customHeight="1" x14ac:dyDescent="0.3">
      <c r="A36" s="38">
        <v>64</v>
      </c>
      <c r="B36" s="50" t="s">
        <v>215</v>
      </c>
      <c r="C36" s="16" t="s">
        <v>216</v>
      </c>
      <c r="D36" s="38">
        <v>12</v>
      </c>
      <c r="E36" s="133">
        <v>0</v>
      </c>
      <c r="F36" s="133">
        <v>0</v>
      </c>
    </row>
    <row r="37" spans="1:6" ht="15" customHeight="1" x14ac:dyDescent="0.3">
      <c r="A37" s="38">
        <v>67</v>
      </c>
      <c r="B37" s="50" t="s">
        <v>221</v>
      </c>
      <c r="C37" s="16" t="s">
        <v>222</v>
      </c>
      <c r="D37" s="38">
        <v>4</v>
      </c>
      <c r="E37" s="133">
        <v>0</v>
      </c>
      <c r="F37" s="133">
        <v>0</v>
      </c>
    </row>
    <row r="38" spans="1:6" ht="15" customHeight="1" x14ac:dyDescent="0.3">
      <c r="A38" s="38">
        <v>68</v>
      </c>
      <c r="B38" s="50" t="s">
        <v>223</v>
      </c>
      <c r="C38" s="16" t="s">
        <v>224</v>
      </c>
      <c r="D38" s="38">
        <v>2</v>
      </c>
      <c r="E38" s="133">
        <v>0</v>
      </c>
      <c r="F38" s="133">
        <v>0</v>
      </c>
    </row>
    <row r="39" spans="1:6" ht="15" customHeight="1" x14ac:dyDescent="0.3">
      <c r="A39" s="38">
        <v>69</v>
      </c>
      <c r="B39" s="50" t="s">
        <v>225</v>
      </c>
      <c r="C39" s="16" t="s">
        <v>226</v>
      </c>
      <c r="D39" s="38">
        <v>4</v>
      </c>
      <c r="E39" s="133">
        <v>0</v>
      </c>
      <c r="F39" s="133">
        <v>0</v>
      </c>
    </row>
    <row r="40" spans="1:6" ht="15" customHeight="1" x14ac:dyDescent="0.3">
      <c r="A40" s="38">
        <v>70</v>
      </c>
      <c r="B40" s="50" t="s">
        <v>227</v>
      </c>
      <c r="C40" s="16" t="s">
        <v>228</v>
      </c>
      <c r="D40" s="38">
        <v>12</v>
      </c>
      <c r="E40" s="133">
        <v>0</v>
      </c>
      <c r="F40" s="133">
        <v>0</v>
      </c>
    </row>
    <row r="41" spans="1:6" ht="15" customHeight="1" x14ac:dyDescent="0.3">
      <c r="A41" s="38">
        <v>71</v>
      </c>
      <c r="B41" s="50" t="s">
        <v>229</v>
      </c>
      <c r="C41" s="16" t="s">
        <v>230</v>
      </c>
      <c r="D41" s="38">
        <v>5</v>
      </c>
      <c r="E41" s="133">
        <v>0</v>
      </c>
      <c r="F41" s="133">
        <v>0</v>
      </c>
    </row>
    <row r="42" spans="1:6" ht="15" customHeight="1" x14ac:dyDescent="0.3">
      <c r="A42" s="38">
        <v>72</v>
      </c>
      <c r="B42" s="50" t="s">
        <v>231</v>
      </c>
      <c r="C42" s="16" t="s">
        <v>232</v>
      </c>
      <c r="D42" s="38">
        <v>4</v>
      </c>
      <c r="E42" s="133">
        <v>0</v>
      </c>
      <c r="F42" s="133">
        <v>0</v>
      </c>
    </row>
    <row r="43" spans="1:6" ht="15" customHeight="1" x14ac:dyDescent="0.3">
      <c r="A43" s="38">
        <v>73</v>
      </c>
      <c r="B43" s="50" t="s">
        <v>233</v>
      </c>
      <c r="C43" s="16" t="s">
        <v>234</v>
      </c>
      <c r="D43" s="38">
        <v>5606</v>
      </c>
      <c r="E43" s="133">
        <v>0.56999999999999995</v>
      </c>
      <c r="F43" s="133">
        <v>1.92</v>
      </c>
    </row>
    <row r="44" spans="1:6" ht="15" customHeight="1" x14ac:dyDescent="0.3">
      <c r="A44" s="38">
        <v>74</v>
      </c>
      <c r="B44" s="50" t="s">
        <v>235</v>
      </c>
      <c r="C44" s="16" t="s">
        <v>236</v>
      </c>
      <c r="D44" s="38">
        <v>2629</v>
      </c>
      <c r="E44" s="133">
        <v>0.27</v>
      </c>
      <c r="F44" s="133">
        <v>0.9</v>
      </c>
    </row>
    <row r="45" spans="1:6" ht="15" customHeight="1" x14ac:dyDescent="0.3">
      <c r="A45" s="38">
        <v>75</v>
      </c>
      <c r="B45" s="50" t="s">
        <v>237</v>
      </c>
      <c r="C45" s="16" t="s">
        <v>238</v>
      </c>
      <c r="D45" s="38">
        <v>2524</v>
      </c>
      <c r="E45" s="133">
        <v>0.26</v>
      </c>
      <c r="F45" s="133">
        <v>0.86</v>
      </c>
    </row>
    <row r="46" spans="1:6" ht="15" customHeight="1" x14ac:dyDescent="0.3">
      <c r="A46" s="38">
        <v>76</v>
      </c>
      <c r="B46" s="50" t="s">
        <v>239</v>
      </c>
      <c r="C46" s="16" t="s">
        <v>240</v>
      </c>
      <c r="D46" s="38">
        <v>1459</v>
      </c>
      <c r="E46" s="133">
        <v>0.15</v>
      </c>
      <c r="F46" s="133">
        <v>0.5</v>
      </c>
    </row>
    <row r="47" spans="1:6" ht="15" customHeight="1" x14ac:dyDescent="0.3">
      <c r="A47" s="38">
        <v>77</v>
      </c>
      <c r="B47" s="50" t="s">
        <v>241</v>
      </c>
      <c r="C47" s="16" t="s">
        <v>242</v>
      </c>
      <c r="D47" s="38">
        <v>3</v>
      </c>
      <c r="E47" s="133">
        <v>0</v>
      </c>
      <c r="F47" s="133">
        <v>0</v>
      </c>
    </row>
    <row r="48" spans="1:6" ht="15" customHeight="1" x14ac:dyDescent="0.3">
      <c r="A48" s="38">
        <v>78</v>
      </c>
      <c r="B48" s="50" t="s">
        <v>243</v>
      </c>
      <c r="C48" s="16" t="s">
        <v>244</v>
      </c>
      <c r="D48" s="38">
        <v>2</v>
      </c>
      <c r="E48" s="133">
        <v>0</v>
      </c>
      <c r="F48" s="133">
        <v>0</v>
      </c>
    </row>
    <row r="49" spans="1:6" ht="15" customHeight="1" x14ac:dyDescent="0.3">
      <c r="A49" s="38">
        <v>79</v>
      </c>
      <c r="B49" s="50" t="s">
        <v>245</v>
      </c>
      <c r="C49" s="16" t="s">
        <v>246</v>
      </c>
      <c r="D49" s="38">
        <v>15</v>
      </c>
      <c r="E49" s="133">
        <v>0</v>
      </c>
      <c r="F49" s="133">
        <v>0.01</v>
      </c>
    </row>
    <row r="50" spans="1:6" ht="15" customHeight="1" x14ac:dyDescent="0.3">
      <c r="A50" s="38">
        <v>80</v>
      </c>
      <c r="B50" s="50" t="s">
        <v>247</v>
      </c>
      <c r="C50" s="16" t="s">
        <v>248</v>
      </c>
      <c r="D50" s="38">
        <v>7</v>
      </c>
      <c r="E50" s="133">
        <v>0</v>
      </c>
      <c r="F50" s="133">
        <v>0</v>
      </c>
    </row>
    <row r="51" spans="1:6" ht="15" customHeight="1" x14ac:dyDescent="0.3">
      <c r="A51" s="38">
        <v>81</v>
      </c>
      <c r="B51" s="50" t="s">
        <v>249</v>
      </c>
      <c r="C51" s="16" t="s">
        <v>250</v>
      </c>
      <c r="D51" s="38">
        <v>4</v>
      </c>
      <c r="E51" s="133">
        <v>0</v>
      </c>
      <c r="F51" s="133">
        <v>0</v>
      </c>
    </row>
    <row r="52" spans="1:6" ht="15" customHeight="1" x14ac:dyDescent="0.3">
      <c r="A52" s="38">
        <v>82</v>
      </c>
      <c r="B52" s="50" t="s">
        <v>251</v>
      </c>
      <c r="C52" s="16" t="s">
        <v>252</v>
      </c>
      <c r="D52" s="38">
        <v>1</v>
      </c>
      <c r="E52" s="133">
        <v>0</v>
      </c>
      <c r="F52" s="133">
        <v>0</v>
      </c>
    </row>
    <row r="53" spans="1:6" ht="15" customHeight="1" x14ac:dyDescent="0.3">
      <c r="A53" s="38">
        <v>84</v>
      </c>
      <c r="B53" s="50" t="s">
        <v>255</v>
      </c>
      <c r="C53" s="16" t="s">
        <v>256</v>
      </c>
      <c r="D53" s="38">
        <v>73</v>
      </c>
      <c r="E53" s="133">
        <v>0.01</v>
      </c>
      <c r="F53" s="133">
        <v>0.02</v>
      </c>
    </row>
    <row r="54" spans="1:6" ht="15" customHeight="1" x14ac:dyDescent="0.3">
      <c r="A54" s="38">
        <v>85</v>
      </c>
      <c r="B54" s="50" t="s">
        <v>257</v>
      </c>
      <c r="C54" s="16" t="s">
        <v>258</v>
      </c>
      <c r="D54" s="38">
        <v>5</v>
      </c>
      <c r="E54" s="133">
        <v>0</v>
      </c>
      <c r="F54" s="133">
        <v>0</v>
      </c>
    </row>
    <row r="55" spans="1:6" ht="15" customHeight="1" x14ac:dyDescent="0.3">
      <c r="A55" s="38">
        <v>86</v>
      </c>
      <c r="B55" s="50" t="s">
        <v>259</v>
      </c>
      <c r="C55" s="16" t="s">
        <v>260</v>
      </c>
      <c r="D55" s="38">
        <v>7</v>
      </c>
      <c r="E55" s="133">
        <v>0</v>
      </c>
      <c r="F55" s="133">
        <v>0</v>
      </c>
    </row>
    <row r="56" spans="1:6" ht="15" customHeight="1" x14ac:dyDescent="0.3">
      <c r="A56" s="38">
        <v>87</v>
      </c>
      <c r="B56" s="50" t="s">
        <v>261</v>
      </c>
      <c r="C56" s="16" t="s">
        <v>262</v>
      </c>
      <c r="D56" s="38">
        <v>2</v>
      </c>
      <c r="E56" s="133">
        <v>0</v>
      </c>
      <c r="F56" s="133">
        <v>0</v>
      </c>
    </row>
    <row r="57" spans="1:6" ht="15" customHeight="1" x14ac:dyDescent="0.3">
      <c r="A57" s="38">
        <v>89</v>
      </c>
      <c r="B57" s="50" t="s">
        <v>265</v>
      </c>
      <c r="C57" s="16" t="s">
        <v>266</v>
      </c>
      <c r="D57" s="38">
        <v>83</v>
      </c>
      <c r="E57" s="133">
        <v>0.01</v>
      </c>
      <c r="F57" s="133">
        <v>0.03</v>
      </c>
    </row>
    <row r="58" spans="1:6" ht="15" customHeight="1" x14ac:dyDescent="0.3">
      <c r="A58" s="38">
        <v>90</v>
      </c>
      <c r="B58" s="50" t="s">
        <v>267</v>
      </c>
      <c r="C58" s="16" t="s">
        <v>268</v>
      </c>
      <c r="D58" s="38">
        <v>178</v>
      </c>
      <c r="E58" s="133">
        <v>0.02</v>
      </c>
      <c r="F58" s="133">
        <v>0.06</v>
      </c>
    </row>
    <row r="59" spans="1:6" ht="15" customHeight="1" x14ac:dyDescent="0.3">
      <c r="A59" s="38">
        <v>91</v>
      </c>
      <c r="B59" s="50" t="s">
        <v>269</v>
      </c>
      <c r="C59" s="16" t="s">
        <v>270</v>
      </c>
      <c r="D59" s="38">
        <v>2348</v>
      </c>
      <c r="E59" s="133">
        <v>0.24</v>
      </c>
      <c r="F59" s="133">
        <v>0.8</v>
      </c>
    </row>
    <row r="60" spans="1:6" ht="15" customHeight="1" x14ac:dyDescent="0.3">
      <c r="A60" s="38">
        <v>92</v>
      </c>
      <c r="B60" s="50" t="s">
        <v>271</v>
      </c>
      <c r="C60" s="16" t="s">
        <v>272</v>
      </c>
      <c r="D60" s="38">
        <v>15347</v>
      </c>
      <c r="E60" s="133">
        <v>1.57</v>
      </c>
      <c r="F60" s="133">
        <v>5.25</v>
      </c>
    </row>
    <row r="61" spans="1:6" ht="15" customHeight="1" x14ac:dyDescent="0.3">
      <c r="A61" s="38">
        <v>93</v>
      </c>
      <c r="B61" s="50" t="s">
        <v>273</v>
      </c>
      <c r="C61" s="16" t="s">
        <v>274</v>
      </c>
      <c r="D61" s="38">
        <v>6438</v>
      </c>
      <c r="E61" s="133">
        <v>0.66</v>
      </c>
      <c r="F61" s="133">
        <v>2.2000000000000002</v>
      </c>
    </row>
    <row r="62" spans="1:6" ht="15" customHeight="1" x14ac:dyDescent="0.3">
      <c r="A62" s="38">
        <v>94</v>
      </c>
      <c r="B62" s="50" t="s">
        <v>275</v>
      </c>
      <c r="C62" s="16" t="s">
        <v>276</v>
      </c>
      <c r="D62" s="38">
        <v>27</v>
      </c>
      <c r="E62" s="133">
        <v>0</v>
      </c>
      <c r="F62" s="133">
        <v>0.01</v>
      </c>
    </row>
    <row r="63" spans="1:6" ht="15" customHeight="1" x14ac:dyDescent="0.3">
      <c r="A63" s="38">
        <v>95</v>
      </c>
      <c r="B63" s="50" t="s">
        <v>277</v>
      </c>
      <c r="C63" s="16" t="s">
        <v>278</v>
      </c>
      <c r="D63" s="38">
        <v>15</v>
      </c>
      <c r="E63" s="133">
        <v>0</v>
      </c>
      <c r="F63" s="133">
        <v>0.01</v>
      </c>
    </row>
    <row r="64" spans="1:6" ht="15" customHeight="1" x14ac:dyDescent="0.3">
      <c r="A64" s="38">
        <v>96</v>
      </c>
      <c r="B64" s="50" t="s">
        <v>279</v>
      </c>
      <c r="C64" s="16" t="s">
        <v>280</v>
      </c>
      <c r="D64" s="38">
        <v>3760</v>
      </c>
      <c r="E64" s="133">
        <v>0.38</v>
      </c>
      <c r="F64" s="133">
        <v>1.29</v>
      </c>
    </row>
    <row r="65" spans="1:6" ht="15" customHeight="1" x14ac:dyDescent="0.3">
      <c r="A65" s="46" t="s">
        <v>281</v>
      </c>
      <c r="B65" s="52" t="s">
        <v>795</v>
      </c>
      <c r="C65" s="46" t="s">
        <v>282</v>
      </c>
      <c r="D65" s="47">
        <f>SUM(D66:D69)</f>
        <v>5740</v>
      </c>
      <c r="E65" s="66">
        <f>SUM(E66:E69)</f>
        <v>0.59</v>
      </c>
      <c r="F65" s="66">
        <f>SUM(F66:F69)</f>
        <v>1.96</v>
      </c>
    </row>
    <row r="66" spans="1:6" ht="15" customHeight="1" x14ac:dyDescent="0.3">
      <c r="A66" s="38">
        <v>97</v>
      </c>
      <c r="B66" s="50" t="s">
        <v>283</v>
      </c>
      <c r="C66" s="16" t="s">
        <v>284</v>
      </c>
      <c r="D66" s="31">
        <v>2991</v>
      </c>
      <c r="E66" s="31">
        <v>0.31</v>
      </c>
      <c r="F66" s="31">
        <v>1.02</v>
      </c>
    </row>
    <row r="67" spans="1:6" ht="15" customHeight="1" x14ac:dyDescent="0.3">
      <c r="A67" s="38">
        <v>98</v>
      </c>
      <c r="B67" s="50" t="s">
        <v>285</v>
      </c>
      <c r="C67" s="16" t="s">
        <v>286</v>
      </c>
      <c r="D67" s="31">
        <v>265</v>
      </c>
      <c r="E67" s="31">
        <v>0.03</v>
      </c>
      <c r="F67" s="31">
        <v>0.09</v>
      </c>
    </row>
    <row r="68" spans="1:6" ht="15" customHeight="1" x14ac:dyDescent="0.3">
      <c r="A68" s="38">
        <v>99</v>
      </c>
      <c r="B68" s="50" t="s">
        <v>287</v>
      </c>
      <c r="C68" s="16" t="s">
        <v>288</v>
      </c>
      <c r="D68" s="31">
        <v>2483</v>
      </c>
      <c r="E68" s="31">
        <v>0.25</v>
      </c>
      <c r="F68" s="31">
        <v>0.85</v>
      </c>
    </row>
    <row r="69" spans="1:6" ht="15" customHeight="1" x14ac:dyDescent="0.3">
      <c r="A69" s="38">
        <v>100</v>
      </c>
      <c r="B69" s="50" t="s">
        <v>289</v>
      </c>
      <c r="C69" s="16" t="s">
        <v>290</v>
      </c>
      <c r="D69" s="31">
        <v>1</v>
      </c>
      <c r="E69" s="31">
        <v>0</v>
      </c>
      <c r="F69" s="31">
        <v>0</v>
      </c>
    </row>
    <row r="70" spans="1:6" ht="15" customHeight="1" x14ac:dyDescent="0.3">
      <c r="A70" s="46" t="s">
        <v>291</v>
      </c>
      <c r="B70" s="45" t="s">
        <v>796</v>
      </c>
      <c r="C70" s="46" t="s">
        <v>292</v>
      </c>
      <c r="D70" s="47">
        <f>SUM(D71:D80)</f>
        <v>6544</v>
      </c>
      <c r="E70" s="66">
        <f>SUM(E71:E80)</f>
        <v>0.66</v>
      </c>
      <c r="F70" s="66">
        <f>SUM(F71:F80)</f>
        <v>2.2400000000000002</v>
      </c>
    </row>
    <row r="71" spans="1:6" ht="15" customHeight="1" x14ac:dyDescent="0.3">
      <c r="A71" s="38">
        <v>101</v>
      </c>
      <c r="B71" s="50" t="s">
        <v>293</v>
      </c>
      <c r="C71" s="16" t="s">
        <v>294</v>
      </c>
      <c r="D71" s="31">
        <v>140</v>
      </c>
      <c r="E71" s="31">
        <v>0.01</v>
      </c>
      <c r="F71" s="31">
        <v>0.05</v>
      </c>
    </row>
    <row r="72" spans="1:6" ht="15" customHeight="1" x14ac:dyDescent="0.3">
      <c r="A72" s="38">
        <v>102</v>
      </c>
      <c r="B72" s="50" t="s">
        <v>295</v>
      </c>
      <c r="C72" s="16" t="s">
        <v>296</v>
      </c>
      <c r="D72" s="31">
        <v>27</v>
      </c>
      <c r="E72" s="31">
        <v>0</v>
      </c>
      <c r="F72" s="31">
        <v>0.01</v>
      </c>
    </row>
    <row r="73" spans="1:6" ht="15" customHeight="1" x14ac:dyDescent="0.3">
      <c r="A73" s="38">
        <v>103</v>
      </c>
      <c r="B73" s="50" t="s">
        <v>297</v>
      </c>
      <c r="C73" s="16" t="s">
        <v>298</v>
      </c>
      <c r="D73" s="31">
        <v>765</v>
      </c>
      <c r="E73" s="31">
        <v>0.08</v>
      </c>
      <c r="F73" s="31">
        <v>0.26</v>
      </c>
    </row>
    <row r="74" spans="1:6" ht="15" customHeight="1" x14ac:dyDescent="0.3">
      <c r="A74" s="38">
        <v>104</v>
      </c>
      <c r="B74" s="50" t="s">
        <v>299</v>
      </c>
      <c r="C74" s="16" t="s">
        <v>300</v>
      </c>
      <c r="D74" s="31">
        <v>200</v>
      </c>
      <c r="E74" s="31">
        <v>0.02</v>
      </c>
      <c r="F74" s="31">
        <v>7.0000000000000007E-2</v>
      </c>
    </row>
    <row r="75" spans="1:6" ht="15" customHeight="1" x14ac:dyDescent="0.3">
      <c r="A75" s="38">
        <v>105</v>
      </c>
      <c r="B75" s="50" t="s">
        <v>301</v>
      </c>
      <c r="C75" s="16" t="s">
        <v>302</v>
      </c>
      <c r="D75" s="31">
        <v>6</v>
      </c>
      <c r="E75" s="31">
        <v>0</v>
      </c>
      <c r="F75" s="31">
        <v>0</v>
      </c>
    </row>
    <row r="76" spans="1:6" ht="15" customHeight="1" x14ac:dyDescent="0.3">
      <c r="A76" s="38">
        <v>107</v>
      </c>
      <c r="B76" s="50" t="s">
        <v>305</v>
      </c>
      <c r="C76" s="16" t="s">
        <v>306</v>
      </c>
      <c r="D76" s="31">
        <v>35</v>
      </c>
      <c r="E76" s="31">
        <v>0</v>
      </c>
      <c r="F76" s="31">
        <v>0.01</v>
      </c>
    </row>
    <row r="77" spans="1:6" ht="15" customHeight="1" x14ac:dyDescent="0.3">
      <c r="A77" s="38">
        <v>108</v>
      </c>
      <c r="B77" s="50" t="s">
        <v>307</v>
      </c>
      <c r="C77" s="16" t="s">
        <v>308</v>
      </c>
      <c r="D77" s="31">
        <v>2</v>
      </c>
      <c r="E77" s="31">
        <v>0</v>
      </c>
      <c r="F77" s="31">
        <v>0</v>
      </c>
    </row>
    <row r="78" spans="1:6" ht="15" customHeight="1" x14ac:dyDescent="0.3">
      <c r="A78" s="38">
        <v>109</v>
      </c>
      <c r="B78" s="50" t="s">
        <v>309</v>
      </c>
      <c r="C78" s="16" t="s">
        <v>310</v>
      </c>
      <c r="D78" s="31">
        <v>290</v>
      </c>
      <c r="E78" s="31">
        <v>0.03</v>
      </c>
      <c r="F78" s="31">
        <v>0.1</v>
      </c>
    </row>
    <row r="79" spans="1:6" ht="15" customHeight="1" x14ac:dyDescent="0.3">
      <c r="A79" s="38">
        <v>110</v>
      </c>
      <c r="B79" s="50" t="s">
        <v>311</v>
      </c>
      <c r="C79" s="16" t="s">
        <v>312</v>
      </c>
      <c r="D79" s="31">
        <v>22</v>
      </c>
      <c r="E79" s="31">
        <v>0</v>
      </c>
      <c r="F79" s="31">
        <v>0.01</v>
      </c>
    </row>
    <row r="80" spans="1:6" ht="15" customHeight="1" x14ac:dyDescent="0.3">
      <c r="A80" s="38">
        <v>111</v>
      </c>
      <c r="B80" s="50" t="s">
        <v>313</v>
      </c>
      <c r="C80" s="16" t="s">
        <v>314</v>
      </c>
      <c r="D80" s="31">
        <v>5057</v>
      </c>
      <c r="E80" s="31">
        <v>0.52</v>
      </c>
      <c r="F80" s="31">
        <v>1.73</v>
      </c>
    </row>
    <row r="81" spans="1:6" ht="15" customHeight="1" x14ac:dyDescent="0.3">
      <c r="A81" s="46" t="s">
        <v>315</v>
      </c>
      <c r="B81" s="45" t="s">
        <v>797</v>
      </c>
      <c r="C81" s="46" t="s">
        <v>316</v>
      </c>
      <c r="D81" s="47">
        <f>SUM(D82:D89)</f>
        <v>136</v>
      </c>
      <c r="E81" s="66">
        <f>SUM(E82:E89)</f>
        <v>0</v>
      </c>
      <c r="F81" s="66">
        <f>SUM(F82:F89)</f>
        <v>0.04</v>
      </c>
    </row>
    <row r="82" spans="1:6" ht="15" customHeight="1" x14ac:dyDescent="0.3">
      <c r="A82" s="38">
        <v>112</v>
      </c>
      <c r="B82" s="50" t="s">
        <v>317</v>
      </c>
      <c r="C82" s="16" t="s">
        <v>318</v>
      </c>
      <c r="D82" s="31">
        <v>1</v>
      </c>
      <c r="E82" s="31">
        <v>0</v>
      </c>
      <c r="F82" s="31">
        <v>0</v>
      </c>
    </row>
    <row r="83" spans="1:6" ht="15" customHeight="1" x14ac:dyDescent="0.3">
      <c r="A83" s="38">
        <v>113</v>
      </c>
      <c r="B83" s="50" t="s">
        <v>319</v>
      </c>
      <c r="C83" s="16" t="s">
        <v>320</v>
      </c>
      <c r="D83" s="31">
        <v>2</v>
      </c>
      <c r="E83" s="31">
        <v>0</v>
      </c>
      <c r="F83" s="31">
        <v>0</v>
      </c>
    </row>
    <row r="84" spans="1:6" ht="15" customHeight="1" x14ac:dyDescent="0.3">
      <c r="A84" s="38">
        <v>114</v>
      </c>
      <c r="B84" s="50" t="s">
        <v>321</v>
      </c>
      <c r="C84" s="16" t="s">
        <v>322</v>
      </c>
      <c r="D84" s="31">
        <v>26</v>
      </c>
      <c r="E84" s="31">
        <v>0</v>
      </c>
      <c r="F84" s="31">
        <v>0.01</v>
      </c>
    </row>
    <row r="85" spans="1:6" ht="15" customHeight="1" x14ac:dyDescent="0.3">
      <c r="A85" s="38">
        <v>115</v>
      </c>
      <c r="B85" s="50" t="s">
        <v>323</v>
      </c>
      <c r="C85" s="16" t="s">
        <v>324</v>
      </c>
      <c r="D85" s="31">
        <v>8</v>
      </c>
      <c r="E85" s="31">
        <v>0</v>
      </c>
      <c r="F85" s="31">
        <v>0</v>
      </c>
    </row>
    <row r="86" spans="1:6" ht="15" customHeight="1" x14ac:dyDescent="0.3">
      <c r="A86" s="38">
        <v>116</v>
      </c>
      <c r="B86" s="50" t="s">
        <v>325</v>
      </c>
      <c r="C86" s="16" t="s">
        <v>326</v>
      </c>
      <c r="D86" s="31">
        <v>35</v>
      </c>
      <c r="E86" s="31">
        <v>0</v>
      </c>
      <c r="F86" s="31">
        <v>0.01</v>
      </c>
    </row>
    <row r="87" spans="1:6" ht="15" customHeight="1" x14ac:dyDescent="0.3">
      <c r="A87" s="38">
        <v>117</v>
      </c>
      <c r="B87" s="50" t="s">
        <v>327</v>
      </c>
      <c r="C87" s="16" t="s">
        <v>328</v>
      </c>
      <c r="D87" s="31">
        <v>43</v>
      </c>
      <c r="E87" s="31">
        <v>0</v>
      </c>
      <c r="F87" s="31">
        <v>0.01</v>
      </c>
    </row>
    <row r="88" spans="1:6" ht="15" customHeight="1" x14ac:dyDescent="0.3">
      <c r="A88" s="38">
        <v>118</v>
      </c>
      <c r="B88" s="50" t="s">
        <v>329</v>
      </c>
      <c r="C88" s="16" t="s">
        <v>330</v>
      </c>
      <c r="D88" s="38">
        <v>6</v>
      </c>
      <c r="E88" s="133">
        <v>0</v>
      </c>
      <c r="F88" s="133">
        <v>0</v>
      </c>
    </row>
    <row r="89" spans="1:6" ht="15" customHeight="1" x14ac:dyDescent="0.3">
      <c r="A89" s="38">
        <v>119</v>
      </c>
      <c r="B89" s="50" t="s">
        <v>331</v>
      </c>
      <c r="C89" s="16" t="s">
        <v>332</v>
      </c>
      <c r="D89" s="38">
        <v>15</v>
      </c>
      <c r="E89" s="133">
        <v>0</v>
      </c>
      <c r="F89" s="133">
        <v>0.01</v>
      </c>
    </row>
    <row r="90" spans="1:6" ht="15" customHeight="1" x14ac:dyDescent="0.3">
      <c r="A90" s="46" t="s">
        <v>333</v>
      </c>
      <c r="B90" s="45" t="s">
        <v>798</v>
      </c>
      <c r="C90" s="46" t="s">
        <v>334</v>
      </c>
      <c r="D90" s="47">
        <f>SUM(D91:D99)</f>
        <v>71</v>
      </c>
      <c r="E90" s="66">
        <f>SUM(E93:E99)</f>
        <v>0</v>
      </c>
      <c r="F90" s="66">
        <f>SUM(F93:F99)</f>
        <v>0.01</v>
      </c>
    </row>
    <row r="91" spans="1:6" ht="15" customHeight="1" x14ac:dyDescent="0.3">
      <c r="A91" s="48">
        <v>121</v>
      </c>
      <c r="B91" s="49" t="s">
        <v>337</v>
      </c>
      <c r="C91" s="49" t="s">
        <v>338</v>
      </c>
      <c r="D91" s="31">
        <v>1</v>
      </c>
      <c r="E91" s="31">
        <v>0</v>
      </c>
      <c r="F91" s="31">
        <v>0</v>
      </c>
    </row>
    <row r="92" spans="1:6" ht="15" customHeight="1" x14ac:dyDescent="0.3">
      <c r="A92" s="48">
        <v>122</v>
      </c>
      <c r="B92" s="50" t="s">
        <v>339</v>
      </c>
      <c r="C92" s="16" t="s">
        <v>340</v>
      </c>
      <c r="D92" s="31">
        <v>2</v>
      </c>
      <c r="E92" s="31">
        <v>0</v>
      </c>
      <c r="F92" s="31">
        <v>0</v>
      </c>
    </row>
    <row r="93" spans="1:6" ht="15" customHeight="1" x14ac:dyDescent="0.3">
      <c r="A93" s="38">
        <v>123</v>
      </c>
      <c r="B93" s="50" t="s">
        <v>341</v>
      </c>
      <c r="C93" s="16" t="s">
        <v>342</v>
      </c>
      <c r="D93" s="31">
        <v>10</v>
      </c>
      <c r="E93" s="31">
        <v>0</v>
      </c>
      <c r="F93" s="31">
        <v>0</v>
      </c>
    </row>
    <row r="94" spans="1:6" ht="15" customHeight="1" x14ac:dyDescent="0.3">
      <c r="A94" s="38">
        <v>124</v>
      </c>
      <c r="B94" s="50" t="s">
        <v>343</v>
      </c>
      <c r="C94" s="16" t="s">
        <v>344</v>
      </c>
      <c r="D94" s="31">
        <v>30</v>
      </c>
      <c r="E94" s="31">
        <v>0</v>
      </c>
      <c r="F94" s="31">
        <v>0.01</v>
      </c>
    </row>
    <row r="95" spans="1:6" ht="15" customHeight="1" x14ac:dyDescent="0.3">
      <c r="A95" s="38">
        <v>125</v>
      </c>
      <c r="B95" s="50" t="s">
        <v>345</v>
      </c>
      <c r="C95" s="16" t="s">
        <v>346</v>
      </c>
      <c r="D95" s="31">
        <v>14</v>
      </c>
      <c r="E95" s="31">
        <v>0</v>
      </c>
      <c r="F95" s="31">
        <v>0</v>
      </c>
    </row>
    <row r="96" spans="1:6" ht="15" customHeight="1" x14ac:dyDescent="0.3">
      <c r="A96" s="38">
        <v>126</v>
      </c>
      <c r="B96" s="50" t="s">
        <v>347</v>
      </c>
      <c r="C96" s="16" t="s">
        <v>348</v>
      </c>
      <c r="D96" s="31">
        <v>1</v>
      </c>
      <c r="E96" s="31">
        <v>0</v>
      </c>
      <c r="F96" s="31">
        <v>0</v>
      </c>
    </row>
    <row r="97" spans="1:6" ht="15" customHeight="1" x14ac:dyDescent="0.3">
      <c r="A97" s="38">
        <v>127</v>
      </c>
      <c r="B97" s="50" t="s">
        <v>349</v>
      </c>
      <c r="C97" s="16" t="s">
        <v>350</v>
      </c>
      <c r="D97" s="31">
        <v>4</v>
      </c>
      <c r="E97" s="31">
        <v>0</v>
      </c>
      <c r="F97" s="31">
        <v>0</v>
      </c>
    </row>
    <row r="98" spans="1:6" ht="15" customHeight="1" x14ac:dyDescent="0.3">
      <c r="A98" s="38">
        <v>128</v>
      </c>
      <c r="B98" s="50" t="s">
        <v>351</v>
      </c>
      <c r="C98" s="16" t="s">
        <v>352</v>
      </c>
      <c r="D98" s="31">
        <v>4</v>
      </c>
      <c r="E98" s="31">
        <v>0</v>
      </c>
      <c r="F98" s="31">
        <v>0</v>
      </c>
    </row>
    <row r="99" spans="1:6" ht="15" customHeight="1" x14ac:dyDescent="0.3">
      <c r="A99" s="38">
        <v>129</v>
      </c>
      <c r="B99" s="50" t="s">
        <v>353</v>
      </c>
      <c r="C99" s="53" t="s">
        <v>354</v>
      </c>
      <c r="D99" s="31">
        <v>5</v>
      </c>
      <c r="E99" s="31">
        <v>0</v>
      </c>
      <c r="F99" s="31">
        <v>0</v>
      </c>
    </row>
    <row r="100" spans="1:6" ht="15" customHeight="1" x14ac:dyDescent="0.3">
      <c r="A100" s="46" t="s">
        <v>355</v>
      </c>
      <c r="B100" s="45" t="s">
        <v>799</v>
      </c>
      <c r="C100" s="46" t="s">
        <v>356</v>
      </c>
      <c r="D100" s="47">
        <f>SUM(D101:D107)</f>
        <v>45</v>
      </c>
      <c r="E100" s="47">
        <f t="shared" ref="E100:F100" si="0">SUM(E101:E107)</f>
        <v>0</v>
      </c>
      <c r="F100" s="47">
        <f t="shared" si="0"/>
        <v>0.01</v>
      </c>
    </row>
    <row r="101" spans="1:6" ht="15" customHeight="1" x14ac:dyDescent="0.3">
      <c r="A101" s="38">
        <v>130</v>
      </c>
      <c r="B101" s="50" t="s">
        <v>357</v>
      </c>
      <c r="C101" s="16" t="s">
        <v>358</v>
      </c>
      <c r="D101" s="31">
        <v>4</v>
      </c>
      <c r="E101" s="31">
        <v>0</v>
      </c>
      <c r="F101" s="31">
        <v>0</v>
      </c>
    </row>
    <row r="102" spans="1:6" ht="15" customHeight="1" x14ac:dyDescent="0.3">
      <c r="A102" s="38">
        <v>131</v>
      </c>
      <c r="B102" s="50" t="s">
        <v>359</v>
      </c>
      <c r="C102" s="16" t="s">
        <v>360</v>
      </c>
      <c r="D102" s="31">
        <v>34</v>
      </c>
      <c r="E102" s="31">
        <v>0</v>
      </c>
      <c r="F102" s="31">
        <v>0.01</v>
      </c>
    </row>
    <row r="103" spans="1:6" ht="15" customHeight="1" x14ac:dyDescent="0.3">
      <c r="A103" s="38">
        <v>133</v>
      </c>
      <c r="B103" s="50" t="s">
        <v>363</v>
      </c>
      <c r="C103" s="16" t="s">
        <v>364</v>
      </c>
      <c r="D103" s="31">
        <v>1</v>
      </c>
      <c r="E103" s="31">
        <v>0</v>
      </c>
      <c r="F103" s="31">
        <v>0</v>
      </c>
    </row>
    <row r="104" spans="1:6" ht="15" customHeight="1" x14ac:dyDescent="0.3">
      <c r="A104" s="38">
        <v>136</v>
      </c>
      <c r="B104" s="50" t="s">
        <v>369</v>
      </c>
      <c r="C104" s="16" t="s">
        <v>370</v>
      </c>
      <c r="D104" s="31">
        <v>1</v>
      </c>
      <c r="E104" s="31">
        <v>0</v>
      </c>
      <c r="F104" s="31">
        <v>0</v>
      </c>
    </row>
    <row r="105" spans="1:6" ht="15" customHeight="1" x14ac:dyDescent="0.3">
      <c r="A105" s="38">
        <v>137</v>
      </c>
      <c r="B105" s="50" t="s">
        <v>371</v>
      </c>
      <c r="C105" s="16" t="s">
        <v>372</v>
      </c>
      <c r="D105" s="31">
        <v>3</v>
      </c>
      <c r="E105" s="31">
        <v>0</v>
      </c>
      <c r="F105" s="31">
        <v>0</v>
      </c>
    </row>
    <row r="106" spans="1:6" ht="15" customHeight="1" x14ac:dyDescent="0.3">
      <c r="A106" s="38">
        <v>138</v>
      </c>
      <c r="B106" s="50" t="s">
        <v>373</v>
      </c>
      <c r="C106" s="16" t="s">
        <v>374</v>
      </c>
      <c r="D106" s="31">
        <v>1</v>
      </c>
      <c r="E106" s="31">
        <v>0</v>
      </c>
      <c r="F106" s="31">
        <v>0</v>
      </c>
    </row>
    <row r="107" spans="1:6" ht="15" customHeight="1" x14ac:dyDescent="0.3">
      <c r="A107" s="38">
        <v>139</v>
      </c>
      <c r="B107" s="50" t="s">
        <v>375</v>
      </c>
      <c r="C107" s="53" t="s">
        <v>376</v>
      </c>
      <c r="D107" s="31">
        <v>1</v>
      </c>
      <c r="E107" s="31">
        <v>0</v>
      </c>
      <c r="F107" s="31">
        <v>0</v>
      </c>
    </row>
    <row r="108" spans="1:6" ht="15" customHeight="1" x14ac:dyDescent="0.3">
      <c r="A108" s="46" t="s">
        <v>377</v>
      </c>
      <c r="B108" s="45" t="s">
        <v>800</v>
      </c>
      <c r="C108" s="46" t="s">
        <v>378</v>
      </c>
      <c r="D108" s="47">
        <f>SUM(D109:D111)</f>
        <v>85</v>
      </c>
      <c r="E108" s="66">
        <f>SUM(E109:E111)</f>
        <v>0.01</v>
      </c>
      <c r="F108" s="66">
        <f>SUM(F109:F111)</f>
        <v>0.03</v>
      </c>
    </row>
    <row r="109" spans="1:6" ht="15" customHeight="1" x14ac:dyDescent="0.3">
      <c r="A109" s="38">
        <v>140</v>
      </c>
      <c r="B109" s="50" t="s">
        <v>379</v>
      </c>
      <c r="C109" s="16" t="s">
        <v>380</v>
      </c>
      <c r="D109" s="31">
        <v>65</v>
      </c>
      <c r="E109" s="31">
        <v>0.01</v>
      </c>
      <c r="F109" s="31">
        <v>0.02</v>
      </c>
    </row>
    <row r="110" spans="1:6" ht="15" customHeight="1" x14ac:dyDescent="0.3">
      <c r="A110" s="38">
        <v>141</v>
      </c>
      <c r="B110" s="50" t="s">
        <v>381</v>
      </c>
      <c r="C110" s="16" t="s">
        <v>382</v>
      </c>
      <c r="D110" s="31">
        <v>1</v>
      </c>
      <c r="E110" s="31">
        <v>0</v>
      </c>
      <c r="F110" s="31">
        <v>0</v>
      </c>
    </row>
    <row r="111" spans="1:6" ht="15" customHeight="1" x14ac:dyDescent="0.3">
      <c r="A111" s="38">
        <v>142</v>
      </c>
      <c r="B111" s="50" t="s">
        <v>383</v>
      </c>
      <c r="C111" s="16" t="s">
        <v>384</v>
      </c>
      <c r="D111" s="31">
        <v>19</v>
      </c>
      <c r="E111" s="31">
        <v>0</v>
      </c>
      <c r="F111" s="31">
        <v>0.01</v>
      </c>
    </row>
    <row r="112" spans="1:6" ht="15" customHeight="1" x14ac:dyDescent="0.3">
      <c r="A112" s="46" t="s">
        <v>385</v>
      </c>
      <c r="B112" s="45" t="s">
        <v>801</v>
      </c>
      <c r="C112" s="46" t="s">
        <v>386</v>
      </c>
      <c r="D112" s="47">
        <f>SUM(D113:D125)</f>
        <v>535</v>
      </c>
      <c r="E112" s="66">
        <f>SUM(E113:E125)</f>
        <v>6.0000000000000005E-2</v>
      </c>
      <c r="F112" s="66">
        <f>SUM(F113:F125)</f>
        <v>0.18</v>
      </c>
    </row>
    <row r="113" spans="1:6" ht="15" customHeight="1" x14ac:dyDescent="0.3">
      <c r="A113" s="38">
        <v>144</v>
      </c>
      <c r="B113" s="50" t="s">
        <v>389</v>
      </c>
      <c r="C113" s="16" t="s">
        <v>390</v>
      </c>
      <c r="D113" s="31">
        <v>1</v>
      </c>
      <c r="E113" s="31">
        <v>0</v>
      </c>
      <c r="F113" s="31">
        <v>0</v>
      </c>
    </row>
    <row r="114" spans="1:6" ht="15" customHeight="1" x14ac:dyDescent="0.3">
      <c r="A114" s="38">
        <v>145</v>
      </c>
      <c r="B114" s="50" t="s">
        <v>391</v>
      </c>
      <c r="C114" s="16" t="s">
        <v>392</v>
      </c>
      <c r="D114" s="31">
        <v>170</v>
      </c>
      <c r="E114" s="31">
        <v>0.02</v>
      </c>
      <c r="F114" s="31">
        <v>0.06</v>
      </c>
    </row>
    <row r="115" spans="1:6" ht="15" customHeight="1" x14ac:dyDescent="0.3">
      <c r="A115" s="38">
        <v>146</v>
      </c>
      <c r="B115" s="50" t="s">
        <v>393</v>
      </c>
      <c r="C115" s="16" t="s">
        <v>394</v>
      </c>
      <c r="D115" s="31">
        <v>1</v>
      </c>
      <c r="E115" s="31">
        <v>0</v>
      </c>
      <c r="F115" s="31">
        <v>0</v>
      </c>
    </row>
    <row r="116" spans="1:6" ht="15" customHeight="1" x14ac:dyDescent="0.3">
      <c r="A116" s="38">
        <v>148</v>
      </c>
      <c r="B116" s="50" t="s">
        <v>397</v>
      </c>
      <c r="C116" s="16" t="s">
        <v>398</v>
      </c>
      <c r="D116" s="31">
        <v>5</v>
      </c>
      <c r="E116" s="31">
        <v>0</v>
      </c>
      <c r="F116" s="31">
        <v>0</v>
      </c>
    </row>
    <row r="117" spans="1:6" ht="15" customHeight="1" x14ac:dyDescent="0.3">
      <c r="A117" s="38">
        <v>149</v>
      </c>
      <c r="B117" s="50" t="s">
        <v>399</v>
      </c>
      <c r="C117" s="16" t="s">
        <v>400</v>
      </c>
      <c r="D117" s="31">
        <v>1</v>
      </c>
      <c r="E117" s="31">
        <v>0</v>
      </c>
      <c r="F117" s="31">
        <v>0</v>
      </c>
    </row>
    <row r="118" spans="1:6" ht="15" customHeight="1" x14ac:dyDescent="0.3">
      <c r="A118" s="38">
        <v>150</v>
      </c>
      <c r="B118" s="50" t="s">
        <v>401</v>
      </c>
      <c r="C118" s="16" t="s">
        <v>402</v>
      </c>
      <c r="D118" s="31">
        <v>54</v>
      </c>
      <c r="E118" s="31">
        <v>0.01</v>
      </c>
      <c r="F118" s="31">
        <v>0.02</v>
      </c>
    </row>
    <row r="119" spans="1:6" ht="15" customHeight="1" x14ac:dyDescent="0.3">
      <c r="A119" s="38">
        <v>152</v>
      </c>
      <c r="B119" s="50" t="s">
        <v>405</v>
      </c>
      <c r="C119" s="16" t="s">
        <v>406</v>
      </c>
      <c r="D119" s="31">
        <v>12</v>
      </c>
      <c r="E119" s="31">
        <v>0</v>
      </c>
      <c r="F119" s="31">
        <v>0</v>
      </c>
    </row>
    <row r="120" spans="1:6" ht="15" customHeight="1" x14ac:dyDescent="0.3">
      <c r="A120" s="38">
        <v>156</v>
      </c>
      <c r="B120" s="50" t="s">
        <v>413</v>
      </c>
      <c r="C120" s="16" t="s">
        <v>414</v>
      </c>
      <c r="D120" s="31">
        <v>8</v>
      </c>
      <c r="E120" s="31">
        <v>0</v>
      </c>
      <c r="F120" s="31">
        <v>0</v>
      </c>
    </row>
    <row r="121" spans="1:6" ht="15" customHeight="1" x14ac:dyDescent="0.3">
      <c r="A121" s="38">
        <v>160</v>
      </c>
      <c r="B121" s="50" t="s">
        <v>421</v>
      </c>
      <c r="C121" s="16" t="s">
        <v>422</v>
      </c>
      <c r="D121" s="31">
        <v>3</v>
      </c>
      <c r="E121" s="31">
        <v>0</v>
      </c>
      <c r="F121" s="31">
        <v>0</v>
      </c>
    </row>
    <row r="122" spans="1:6" ht="15" customHeight="1" x14ac:dyDescent="0.3">
      <c r="A122" s="38">
        <v>161</v>
      </c>
      <c r="B122" s="50" t="s">
        <v>423</v>
      </c>
      <c r="C122" s="16" t="s">
        <v>424</v>
      </c>
      <c r="D122" s="31">
        <v>87</v>
      </c>
      <c r="E122" s="31">
        <v>0.01</v>
      </c>
      <c r="F122" s="31">
        <v>0.03</v>
      </c>
    </row>
    <row r="123" spans="1:6" ht="15" customHeight="1" x14ac:dyDescent="0.3">
      <c r="A123" s="38">
        <v>162</v>
      </c>
      <c r="B123" s="50" t="s">
        <v>425</v>
      </c>
      <c r="C123" s="16" t="s">
        <v>426</v>
      </c>
      <c r="D123" s="31">
        <v>113</v>
      </c>
      <c r="E123" s="31">
        <v>0.01</v>
      </c>
      <c r="F123" s="31">
        <v>0.04</v>
      </c>
    </row>
    <row r="124" spans="1:6" ht="15" customHeight="1" x14ac:dyDescent="0.3">
      <c r="A124" s="38">
        <v>163</v>
      </c>
      <c r="B124" s="50" t="s">
        <v>427</v>
      </c>
      <c r="C124" s="16" t="s">
        <v>428</v>
      </c>
      <c r="D124" s="31">
        <v>52</v>
      </c>
      <c r="E124" s="31">
        <v>0.01</v>
      </c>
      <c r="F124" s="31">
        <v>0.02</v>
      </c>
    </row>
    <row r="125" spans="1:6" ht="15" customHeight="1" x14ac:dyDescent="0.3">
      <c r="A125" s="38">
        <v>164</v>
      </c>
      <c r="B125" s="50" t="s">
        <v>429</v>
      </c>
      <c r="C125" s="16" t="s">
        <v>430</v>
      </c>
      <c r="D125" s="31">
        <v>28</v>
      </c>
      <c r="E125" s="31">
        <v>0</v>
      </c>
      <c r="F125" s="31">
        <v>0.01</v>
      </c>
    </row>
    <row r="126" spans="1:6" ht="15" customHeight="1" x14ac:dyDescent="0.3">
      <c r="A126" s="46" t="s">
        <v>431</v>
      </c>
      <c r="B126" s="45" t="s">
        <v>432</v>
      </c>
      <c r="C126" s="46" t="s">
        <v>433</v>
      </c>
      <c r="D126" s="47">
        <f>SUM(D127:D136)</f>
        <v>1591</v>
      </c>
      <c r="E126" s="66">
        <f>SUM(E127:E136)</f>
        <v>0.16</v>
      </c>
      <c r="F126" s="66">
        <f>SUM(F127:F136)</f>
        <v>0.54</v>
      </c>
    </row>
    <row r="127" spans="1:6" ht="15" customHeight="1" x14ac:dyDescent="0.3">
      <c r="A127" s="38">
        <v>165</v>
      </c>
      <c r="B127" s="50" t="s">
        <v>434</v>
      </c>
      <c r="C127" s="16" t="s">
        <v>435</v>
      </c>
      <c r="D127" s="31">
        <v>1155</v>
      </c>
      <c r="E127" s="31">
        <v>0.12</v>
      </c>
      <c r="F127" s="31">
        <v>0.4</v>
      </c>
    </row>
    <row r="128" spans="1:6" ht="15" customHeight="1" x14ac:dyDescent="0.3">
      <c r="A128" s="38">
        <v>166</v>
      </c>
      <c r="B128" s="50" t="s">
        <v>436</v>
      </c>
      <c r="C128" s="16" t="s">
        <v>437</v>
      </c>
      <c r="D128" s="31">
        <v>91</v>
      </c>
      <c r="E128" s="31">
        <v>0.01</v>
      </c>
      <c r="F128" s="31">
        <v>0.03</v>
      </c>
    </row>
    <row r="129" spans="1:6" ht="15" customHeight="1" x14ac:dyDescent="0.3">
      <c r="A129" s="38">
        <v>167</v>
      </c>
      <c r="B129" s="50" t="s">
        <v>438</v>
      </c>
      <c r="C129" s="16" t="s">
        <v>439</v>
      </c>
      <c r="D129" s="31">
        <v>217</v>
      </c>
      <c r="E129" s="31">
        <v>0.02</v>
      </c>
      <c r="F129" s="31">
        <v>7.0000000000000007E-2</v>
      </c>
    </row>
    <row r="130" spans="1:6" ht="15" customHeight="1" x14ac:dyDescent="0.3">
      <c r="A130" s="38">
        <v>169</v>
      </c>
      <c r="B130" s="50" t="s">
        <v>442</v>
      </c>
      <c r="C130" s="16" t="s">
        <v>443</v>
      </c>
      <c r="D130" s="31">
        <v>2</v>
      </c>
      <c r="E130" s="31">
        <v>0</v>
      </c>
      <c r="F130" s="31">
        <v>0</v>
      </c>
    </row>
    <row r="131" spans="1:6" ht="15" customHeight="1" x14ac:dyDescent="0.3">
      <c r="A131" s="38">
        <v>170</v>
      </c>
      <c r="B131" s="50" t="s">
        <v>444</v>
      </c>
      <c r="C131" s="16" t="s">
        <v>445</v>
      </c>
      <c r="D131" s="31">
        <v>56</v>
      </c>
      <c r="E131" s="31">
        <v>0.01</v>
      </c>
      <c r="F131" s="31">
        <v>0.02</v>
      </c>
    </row>
    <row r="132" spans="1:6" ht="15" customHeight="1" x14ac:dyDescent="0.3">
      <c r="A132" s="38">
        <v>172</v>
      </c>
      <c r="B132" s="50" t="s">
        <v>448</v>
      </c>
      <c r="C132" s="16" t="s">
        <v>449</v>
      </c>
      <c r="D132" s="31">
        <v>37</v>
      </c>
      <c r="E132" s="31">
        <v>0</v>
      </c>
      <c r="F132" s="31">
        <v>0.01</v>
      </c>
    </row>
    <row r="133" spans="1:6" ht="15" customHeight="1" x14ac:dyDescent="0.3">
      <c r="A133" s="38">
        <v>173</v>
      </c>
      <c r="B133" s="50" t="s">
        <v>450</v>
      </c>
      <c r="C133" s="16" t="s">
        <v>451</v>
      </c>
      <c r="D133" s="31">
        <v>10</v>
      </c>
      <c r="E133" s="31">
        <v>0</v>
      </c>
      <c r="F133" s="31">
        <v>0</v>
      </c>
    </row>
    <row r="134" spans="1:6" ht="15" customHeight="1" x14ac:dyDescent="0.3">
      <c r="A134" s="38">
        <v>175</v>
      </c>
      <c r="B134" s="50" t="s">
        <v>454</v>
      </c>
      <c r="C134" s="16" t="s">
        <v>455</v>
      </c>
      <c r="D134" s="31">
        <v>3</v>
      </c>
      <c r="E134" s="31">
        <v>0</v>
      </c>
      <c r="F134" s="31">
        <v>0</v>
      </c>
    </row>
    <row r="135" spans="1:6" ht="15" customHeight="1" x14ac:dyDescent="0.3">
      <c r="A135" s="38">
        <v>176</v>
      </c>
      <c r="B135" s="50" t="s">
        <v>456</v>
      </c>
      <c r="C135" s="16" t="s">
        <v>457</v>
      </c>
      <c r="D135" s="31">
        <v>18</v>
      </c>
      <c r="E135" s="31">
        <v>0</v>
      </c>
      <c r="F135" s="31">
        <v>0.01</v>
      </c>
    </row>
    <row r="136" spans="1:6" ht="15" customHeight="1" x14ac:dyDescent="0.3">
      <c r="A136" s="38">
        <v>179</v>
      </c>
      <c r="B136" s="50" t="s">
        <v>462</v>
      </c>
      <c r="C136" s="16" t="s">
        <v>463</v>
      </c>
      <c r="D136" s="31">
        <v>2</v>
      </c>
      <c r="E136" s="31">
        <v>0</v>
      </c>
      <c r="F136" s="31">
        <v>0</v>
      </c>
    </row>
    <row r="137" spans="1:6" ht="15" customHeight="1" x14ac:dyDescent="0.3">
      <c r="A137" s="46" t="s">
        <v>464</v>
      </c>
      <c r="B137" s="45" t="s">
        <v>465</v>
      </c>
      <c r="C137" s="46" t="s">
        <v>466</v>
      </c>
      <c r="D137" s="47">
        <f>SUM(D138:D153)</f>
        <v>361</v>
      </c>
      <c r="E137" s="47">
        <f t="shared" ref="E137:F137" si="1">SUM(E138:E153)</f>
        <v>0.02</v>
      </c>
      <c r="F137" s="47">
        <f t="shared" si="1"/>
        <v>0.12</v>
      </c>
    </row>
    <row r="138" spans="1:6" ht="15" customHeight="1" x14ac:dyDescent="0.3">
      <c r="A138" s="38">
        <v>180</v>
      </c>
      <c r="B138" s="50" t="s">
        <v>467</v>
      </c>
      <c r="C138" s="16" t="s">
        <v>468</v>
      </c>
      <c r="D138" s="31">
        <v>1</v>
      </c>
      <c r="E138" s="31">
        <v>0</v>
      </c>
      <c r="F138" s="31">
        <v>0</v>
      </c>
    </row>
    <row r="139" spans="1:6" ht="15" customHeight="1" x14ac:dyDescent="0.3">
      <c r="A139" s="38">
        <v>181</v>
      </c>
      <c r="B139" s="50" t="s">
        <v>469</v>
      </c>
      <c r="C139" s="16" t="s">
        <v>470</v>
      </c>
      <c r="D139" s="31">
        <v>6</v>
      </c>
      <c r="E139" s="31">
        <v>0</v>
      </c>
      <c r="F139" s="31">
        <v>0</v>
      </c>
    </row>
    <row r="140" spans="1:6" ht="15" customHeight="1" x14ac:dyDescent="0.3">
      <c r="A140" s="38">
        <v>182</v>
      </c>
      <c r="B140" s="50" t="s">
        <v>471</v>
      </c>
      <c r="C140" s="16" t="s">
        <v>472</v>
      </c>
      <c r="D140" s="31">
        <v>5</v>
      </c>
      <c r="E140" s="31">
        <v>0</v>
      </c>
      <c r="F140" s="31">
        <v>0</v>
      </c>
    </row>
    <row r="141" spans="1:6" ht="15" customHeight="1" x14ac:dyDescent="0.3">
      <c r="A141" s="38">
        <v>183</v>
      </c>
      <c r="B141" s="50" t="s">
        <v>473</v>
      </c>
      <c r="C141" s="16" t="s">
        <v>474</v>
      </c>
      <c r="D141" s="31">
        <v>5</v>
      </c>
      <c r="E141" s="31">
        <v>0</v>
      </c>
      <c r="F141" s="31">
        <v>0</v>
      </c>
    </row>
    <row r="142" spans="1:6" ht="15" customHeight="1" x14ac:dyDescent="0.3">
      <c r="A142" s="38">
        <v>184</v>
      </c>
      <c r="B142" s="50" t="s">
        <v>475</v>
      </c>
      <c r="C142" s="16" t="s">
        <v>476</v>
      </c>
      <c r="D142" s="31">
        <v>20</v>
      </c>
      <c r="E142" s="31">
        <v>0</v>
      </c>
      <c r="F142" s="31">
        <v>0.01</v>
      </c>
    </row>
    <row r="143" spans="1:6" ht="15" customHeight="1" x14ac:dyDescent="0.3">
      <c r="A143" s="38">
        <v>185</v>
      </c>
      <c r="B143" s="50" t="s">
        <v>477</v>
      </c>
      <c r="C143" s="16" t="s">
        <v>478</v>
      </c>
      <c r="D143" s="31">
        <v>28</v>
      </c>
      <c r="E143" s="31">
        <v>0</v>
      </c>
      <c r="F143" s="31">
        <v>0.01</v>
      </c>
    </row>
    <row r="144" spans="1:6" ht="15" customHeight="1" x14ac:dyDescent="0.3">
      <c r="A144" s="38">
        <v>186</v>
      </c>
      <c r="B144" s="50" t="s">
        <v>479</v>
      </c>
      <c r="C144" s="16" t="s">
        <v>480</v>
      </c>
      <c r="D144" s="31">
        <v>2</v>
      </c>
      <c r="E144" s="31">
        <v>0</v>
      </c>
      <c r="F144" s="31">
        <v>0</v>
      </c>
    </row>
    <row r="145" spans="1:6" ht="15" customHeight="1" x14ac:dyDescent="0.3">
      <c r="A145" s="38">
        <v>187</v>
      </c>
      <c r="B145" s="50" t="s">
        <v>481</v>
      </c>
      <c r="C145" s="16" t="s">
        <v>482</v>
      </c>
      <c r="D145" s="31">
        <v>15</v>
      </c>
      <c r="E145" s="31">
        <v>0</v>
      </c>
      <c r="F145" s="31">
        <v>0.01</v>
      </c>
    </row>
    <row r="146" spans="1:6" ht="15" customHeight="1" x14ac:dyDescent="0.3">
      <c r="A146" s="38">
        <v>188</v>
      </c>
      <c r="B146" s="50" t="s">
        <v>483</v>
      </c>
      <c r="C146" s="16" t="s">
        <v>484</v>
      </c>
      <c r="D146" s="31">
        <v>13</v>
      </c>
      <c r="E146" s="31">
        <v>0</v>
      </c>
      <c r="F146" s="31">
        <v>0</v>
      </c>
    </row>
    <row r="147" spans="1:6" ht="15" customHeight="1" x14ac:dyDescent="0.3">
      <c r="A147" s="38">
        <v>189</v>
      </c>
      <c r="B147" s="50" t="s">
        <v>485</v>
      </c>
      <c r="C147" s="16" t="s">
        <v>486</v>
      </c>
      <c r="D147" s="31">
        <v>7</v>
      </c>
      <c r="E147" s="31">
        <v>0</v>
      </c>
      <c r="F147" s="31">
        <v>0</v>
      </c>
    </row>
    <row r="148" spans="1:6" ht="15" customHeight="1" x14ac:dyDescent="0.3">
      <c r="A148" s="38">
        <v>191</v>
      </c>
      <c r="B148" s="50" t="s">
        <v>489</v>
      </c>
      <c r="C148" s="16" t="s">
        <v>490</v>
      </c>
      <c r="D148" s="31">
        <v>1</v>
      </c>
      <c r="E148" s="31">
        <v>0</v>
      </c>
      <c r="F148" s="31">
        <v>0</v>
      </c>
    </row>
    <row r="149" spans="1:6" ht="15" customHeight="1" x14ac:dyDescent="0.3">
      <c r="A149" s="38">
        <v>192</v>
      </c>
      <c r="B149" s="50" t="s">
        <v>491</v>
      </c>
      <c r="C149" s="16" t="s">
        <v>492</v>
      </c>
      <c r="D149" s="31">
        <v>224</v>
      </c>
      <c r="E149" s="31">
        <v>0.02</v>
      </c>
      <c r="F149" s="31">
        <v>0.08</v>
      </c>
    </row>
    <row r="150" spans="1:6" ht="15" customHeight="1" x14ac:dyDescent="0.3">
      <c r="A150" s="38">
        <v>193</v>
      </c>
      <c r="B150" s="50" t="s">
        <v>493</v>
      </c>
      <c r="C150" s="16" t="s">
        <v>494</v>
      </c>
      <c r="D150" s="31">
        <v>1</v>
      </c>
      <c r="E150" s="31">
        <v>0</v>
      </c>
      <c r="F150" s="31">
        <v>0</v>
      </c>
    </row>
    <row r="151" spans="1:6" ht="15" customHeight="1" x14ac:dyDescent="0.3">
      <c r="A151" s="38">
        <v>194</v>
      </c>
      <c r="B151" s="50" t="s">
        <v>495</v>
      </c>
      <c r="C151" s="16" t="s">
        <v>496</v>
      </c>
      <c r="D151" s="31">
        <v>10</v>
      </c>
      <c r="E151" s="31">
        <v>0</v>
      </c>
      <c r="F151" s="31">
        <v>0</v>
      </c>
    </row>
    <row r="152" spans="1:6" ht="15" customHeight="1" x14ac:dyDescent="0.3">
      <c r="A152" s="38">
        <v>195</v>
      </c>
      <c r="B152" s="50" t="s">
        <v>497</v>
      </c>
      <c r="C152" s="16" t="s">
        <v>498</v>
      </c>
      <c r="D152" s="31">
        <v>17</v>
      </c>
      <c r="E152" s="31">
        <v>0</v>
      </c>
      <c r="F152" s="31">
        <v>0.01</v>
      </c>
    </row>
    <row r="153" spans="1:6" ht="15" customHeight="1" x14ac:dyDescent="0.3">
      <c r="A153" s="38">
        <v>197</v>
      </c>
      <c r="B153" s="50" t="s">
        <v>501</v>
      </c>
      <c r="C153" s="16" t="s">
        <v>502</v>
      </c>
      <c r="D153" s="31">
        <v>6</v>
      </c>
      <c r="E153" s="31">
        <v>0</v>
      </c>
      <c r="F153" s="31">
        <v>0</v>
      </c>
    </row>
    <row r="154" spans="1:6" ht="15" customHeight="1" x14ac:dyDescent="0.3">
      <c r="A154" s="46" t="s">
        <v>503</v>
      </c>
      <c r="B154" s="45" t="s">
        <v>802</v>
      </c>
      <c r="C154" s="46" t="s">
        <v>504</v>
      </c>
      <c r="D154" s="47">
        <f>SUM(D155:D156)</f>
        <v>2998</v>
      </c>
      <c r="E154" s="66">
        <f>SUM(E155:E156)</f>
        <v>0.31</v>
      </c>
      <c r="F154" s="66">
        <f>SUM(F155:F156)</f>
        <v>1.02</v>
      </c>
    </row>
    <row r="155" spans="1:6" ht="15" customHeight="1" x14ac:dyDescent="0.3">
      <c r="A155" s="38">
        <v>198</v>
      </c>
      <c r="B155" s="21" t="s">
        <v>505</v>
      </c>
      <c r="C155" s="54" t="s">
        <v>506</v>
      </c>
      <c r="D155" s="31">
        <v>1028</v>
      </c>
      <c r="E155" s="31">
        <v>0.11</v>
      </c>
      <c r="F155" s="31">
        <v>0.35</v>
      </c>
    </row>
    <row r="156" spans="1:6" ht="15" customHeight="1" x14ac:dyDescent="0.3">
      <c r="A156" s="38">
        <v>199</v>
      </c>
      <c r="B156" s="21" t="s">
        <v>507</v>
      </c>
      <c r="C156" s="54" t="s">
        <v>508</v>
      </c>
      <c r="D156" s="31">
        <v>1970</v>
      </c>
      <c r="E156" s="31">
        <v>0.2</v>
      </c>
      <c r="F156" s="31">
        <v>0.67</v>
      </c>
    </row>
    <row r="157" spans="1:6" ht="15" customHeight="1" x14ac:dyDescent="0.3">
      <c r="A157" s="46" t="s">
        <v>509</v>
      </c>
      <c r="B157" s="45" t="s">
        <v>803</v>
      </c>
      <c r="C157" s="46" t="s">
        <v>510</v>
      </c>
      <c r="D157" s="47">
        <f>SUM(D158:D168)</f>
        <v>293</v>
      </c>
      <c r="E157" s="66">
        <f>SUM(E158:E168)</f>
        <v>0.02</v>
      </c>
      <c r="F157" s="66">
        <f>SUM(F158:F168)</f>
        <v>9.9999999999999992E-2</v>
      </c>
    </row>
    <row r="158" spans="1:6" ht="15" customHeight="1" x14ac:dyDescent="0.3">
      <c r="A158" s="38">
        <v>200</v>
      </c>
      <c r="B158" s="21" t="s">
        <v>511</v>
      </c>
      <c r="C158" s="54" t="s">
        <v>512</v>
      </c>
      <c r="D158" s="31">
        <v>2</v>
      </c>
      <c r="E158" s="31">
        <v>0</v>
      </c>
      <c r="F158" s="31">
        <v>0</v>
      </c>
    </row>
    <row r="159" spans="1:6" ht="15" customHeight="1" x14ac:dyDescent="0.3">
      <c r="A159" s="38">
        <v>201</v>
      </c>
      <c r="B159" s="21" t="s">
        <v>513</v>
      </c>
      <c r="C159" s="54" t="s">
        <v>514</v>
      </c>
      <c r="D159" s="31">
        <v>8</v>
      </c>
      <c r="E159" s="31">
        <v>0</v>
      </c>
      <c r="F159" s="31">
        <v>0</v>
      </c>
    </row>
    <row r="160" spans="1:6" ht="15" customHeight="1" x14ac:dyDescent="0.3">
      <c r="A160" s="38">
        <v>202</v>
      </c>
      <c r="B160" s="21" t="s">
        <v>515</v>
      </c>
      <c r="C160" s="54" t="s">
        <v>516</v>
      </c>
      <c r="D160" s="31">
        <v>10</v>
      </c>
      <c r="E160" s="31">
        <v>0</v>
      </c>
      <c r="F160" s="31">
        <v>0</v>
      </c>
    </row>
    <row r="161" spans="1:6" ht="15" customHeight="1" x14ac:dyDescent="0.3">
      <c r="A161" s="38">
        <v>203</v>
      </c>
      <c r="B161" s="21" t="s">
        <v>517</v>
      </c>
      <c r="C161" s="54" t="s">
        <v>518</v>
      </c>
      <c r="D161" s="31">
        <v>6</v>
      </c>
      <c r="E161" s="31">
        <v>0</v>
      </c>
      <c r="F161" s="31">
        <v>0</v>
      </c>
    </row>
    <row r="162" spans="1:6" ht="15" customHeight="1" x14ac:dyDescent="0.3">
      <c r="A162" s="38">
        <v>204</v>
      </c>
      <c r="B162" s="21" t="s">
        <v>519</v>
      </c>
      <c r="C162" s="54" t="s">
        <v>520</v>
      </c>
      <c r="D162" s="31">
        <v>26</v>
      </c>
      <c r="E162" s="31">
        <v>0</v>
      </c>
      <c r="F162" s="31">
        <v>0.01</v>
      </c>
    </row>
    <row r="163" spans="1:6" ht="15" customHeight="1" x14ac:dyDescent="0.3">
      <c r="A163" s="38">
        <v>205</v>
      </c>
      <c r="B163" s="21" t="s">
        <v>521</v>
      </c>
      <c r="C163" s="54" t="s">
        <v>522</v>
      </c>
      <c r="D163" s="31">
        <v>26</v>
      </c>
      <c r="E163" s="31">
        <v>0</v>
      </c>
      <c r="F163" s="31">
        <v>0.01</v>
      </c>
    </row>
    <row r="164" spans="1:6" ht="15" customHeight="1" x14ac:dyDescent="0.3">
      <c r="A164" s="38">
        <v>206</v>
      </c>
      <c r="B164" s="21" t="s">
        <v>523</v>
      </c>
      <c r="C164" s="54" t="s">
        <v>524</v>
      </c>
      <c r="D164" s="31">
        <v>103</v>
      </c>
      <c r="E164" s="31">
        <v>0.01</v>
      </c>
      <c r="F164" s="31">
        <v>0.04</v>
      </c>
    </row>
    <row r="165" spans="1:6" ht="15" customHeight="1" x14ac:dyDescent="0.3">
      <c r="A165" s="38">
        <v>207</v>
      </c>
      <c r="B165" s="21" t="s">
        <v>525</v>
      </c>
      <c r="C165" s="54" t="s">
        <v>526</v>
      </c>
      <c r="D165" s="31">
        <v>30</v>
      </c>
      <c r="E165" s="31">
        <v>0</v>
      </c>
      <c r="F165" s="31">
        <v>0.01</v>
      </c>
    </row>
    <row r="166" spans="1:6" ht="15" customHeight="1" x14ac:dyDescent="0.3">
      <c r="A166" s="38">
        <v>208</v>
      </c>
      <c r="B166" s="21" t="s">
        <v>527</v>
      </c>
      <c r="C166" s="54" t="s">
        <v>528</v>
      </c>
      <c r="D166" s="31">
        <v>76</v>
      </c>
      <c r="E166" s="31">
        <v>0.01</v>
      </c>
      <c r="F166" s="31">
        <v>0.03</v>
      </c>
    </row>
    <row r="167" spans="1:6" ht="15" customHeight="1" x14ac:dyDescent="0.3">
      <c r="A167" s="38">
        <v>209</v>
      </c>
      <c r="B167" s="21" t="s">
        <v>529</v>
      </c>
      <c r="C167" s="54" t="s">
        <v>530</v>
      </c>
      <c r="D167" s="31">
        <v>1</v>
      </c>
      <c r="E167" s="31">
        <v>0</v>
      </c>
      <c r="F167" s="31">
        <v>0</v>
      </c>
    </row>
    <row r="168" spans="1:6" ht="15" customHeight="1" x14ac:dyDescent="0.3">
      <c r="A168" s="38">
        <v>210</v>
      </c>
      <c r="B168" s="21" t="s">
        <v>531</v>
      </c>
      <c r="C168" s="54" t="s">
        <v>532</v>
      </c>
      <c r="D168" s="31">
        <v>5</v>
      </c>
      <c r="E168" s="31">
        <v>0</v>
      </c>
      <c r="F168" s="31">
        <v>0</v>
      </c>
    </row>
    <row r="169" spans="1:6" ht="15" customHeight="1" x14ac:dyDescent="0.3">
      <c r="A169" s="46" t="s">
        <v>533</v>
      </c>
      <c r="B169" s="45" t="s">
        <v>804</v>
      </c>
      <c r="C169" s="46" t="s">
        <v>534</v>
      </c>
      <c r="D169" s="47">
        <f>SUM(D170:D190)</f>
        <v>304709</v>
      </c>
      <c r="E169" s="66">
        <f>SUM(E170:E190)</f>
        <v>31.15</v>
      </c>
      <c r="F169" s="66">
        <f>SUM(F170:F190)</f>
        <v>104.3</v>
      </c>
    </row>
    <row r="170" spans="1:6" ht="15" customHeight="1" x14ac:dyDescent="0.3">
      <c r="A170" s="38">
        <v>211</v>
      </c>
      <c r="B170" s="50" t="s">
        <v>535</v>
      </c>
      <c r="C170" s="16" t="s">
        <v>536</v>
      </c>
      <c r="D170" s="31">
        <v>8</v>
      </c>
      <c r="E170" s="31">
        <v>0</v>
      </c>
      <c r="F170" s="31">
        <v>0</v>
      </c>
    </row>
    <row r="171" spans="1:6" ht="15" customHeight="1" x14ac:dyDescent="0.3">
      <c r="A171" s="38">
        <v>212</v>
      </c>
      <c r="B171" s="50" t="s">
        <v>537</v>
      </c>
      <c r="C171" s="16" t="s">
        <v>538</v>
      </c>
      <c r="D171" s="31">
        <v>6</v>
      </c>
      <c r="E171" s="31">
        <v>0</v>
      </c>
      <c r="F171" s="31">
        <v>0</v>
      </c>
    </row>
    <row r="172" spans="1:6" ht="15" customHeight="1" x14ac:dyDescent="0.3">
      <c r="A172" s="38">
        <v>213</v>
      </c>
      <c r="B172" s="50" t="s">
        <v>539</v>
      </c>
      <c r="C172" s="16" t="s">
        <v>540</v>
      </c>
      <c r="D172" s="31">
        <v>7</v>
      </c>
      <c r="E172" s="31">
        <v>0</v>
      </c>
      <c r="F172" s="31">
        <v>0</v>
      </c>
    </row>
    <row r="173" spans="1:6" ht="15" customHeight="1" x14ac:dyDescent="0.3">
      <c r="A173" s="38">
        <v>214</v>
      </c>
      <c r="B173" s="50" t="s">
        <v>541</v>
      </c>
      <c r="C173" s="16" t="s">
        <v>542</v>
      </c>
      <c r="D173" s="31">
        <v>5</v>
      </c>
      <c r="E173" s="31">
        <v>0</v>
      </c>
      <c r="F173" s="31">
        <v>0</v>
      </c>
    </row>
    <row r="174" spans="1:6" ht="15" customHeight="1" x14ac:dyDescent="0.3">
      <c r="A174" s="38">
        <v>215</v>
      </c>
      <c r="B174" s="50" t="s">
        <v>543</v>
      </c>
      <c r="C174" s="16" t="s">
        <v>544</v>
      </c>
      <c r="D174" s="31">
        <v>328</v>
      </c>
      <c r="E174" s="31">
        <v>0.03</v>
      </c>
      <c r="F174" s="31">
        <v>0.11</v>
      </c>
    </row>
    <row r="175" spans="1:6" ht="15" customHeight="1" x14ac:dyDescent="0.3">
      <c r="A175" s="38">
        <v>216</v>
      </c>
      <c r="B175" s="50" t="s">
        <v>545</v>
      </c>
      <c r="C175" s="16" t="s">
        <v>546</v>
      </c>
      <c r="D175" s="31">
        <v>15796</v>
      </c>
      <c r="E175" s="31">
        <v>1.62</v>
      </c>
      <c r="F175" s="31">
        <v>5.41</v>
      </c>
    </row>
    <row r="176" spans="1:6" ht="15" customHeight="1" x14ac:dyDescent="0.3">
      <c r="A176" s="38">
        <v>217</v>
      </c>
      <c r="B176" s="50" t="s">
        <v>547</v>
      </c>
      <c r="C176" s="16" t="s">
        <v>548</v>
      </c>
      <c r="D176" s="31">
        <v>5244</v>
      </c>
      <c r="E176" s="31">
        <v>0.54</v>
      </c>
      <c r="F176" s="31">
        <v>1.8</v>
      </c>
    </row>
    <row r="177" spans="1:6" ht="15" customHeight="1" x14ac:dyDescent="0.3">
      <c r="A177" s="38">
        <v>218</v>
      </c>
      <c r="B177" s="50" t="s">
        <v>549</v>
      </c>
      <c r="C177" s="16" t="s">
        <v>550</v>
      </c>
      <c r="D177" s="31">
        <v>59</v>
      </c>
      <c r="E177" s="31">
        <v>0.01</v>
      </c>
      <c r="F177" s="31">
        <v>0.02</v>
      </c>
    </row>
    <row r="178" spans="1:6" ht="15" customHeight="1" x14ac:dyDescent="0.3">
      <c r="A178" s="38">
        <v>220</v>
      </c>
      <c r="B178" s="50" t="s">
        <v>553</v>
      </c>
      <c r="C178" s="16" t="s">
        <v>554</v>
      </c>
      <c r="D178" s="31">
        <v>1</v>
      </c>
      <c r="E178" s="31">
        <v>0</v>
      </c>
      <c r="F178" s="31">
        <v>0</v>
      </c>
    </row>
    <row r="179" spans="1:6" ht="15" customHeight="1" x14ac:dyDescent="0.3">
      <c r="A179" s="38">
        <v>222</v>
      </c>
      <c r="B179" s="50" t="s">
        <v>557</v>
      </c>
      <c r="C179" s="16" t="s">
        <v>558</v>
      </c>
      <c r="D179" s="31">
        <v>12</v>
      </c>
      <c r="E179" s="31">
        <v>0</v>
      </c>
      <c r="F179" s="31">
        <v>0</v>
      </c>
    </row>
    <row r="180" spans="1:6" ht="15" customHeight="1" x14ac:dyDescent="0.3">
      <c r="A180" s="38">
        <v>223</v>
      </c>
      <c r="B180" s="50" t="s">
        <v>559</v>
      </c>
      <c r="C180" s="16" t="s">
        <v>560</v>
      </c>
      <c r="D180" s="31">
        <v>27653</v>
      </c>
      <c r="E180" s="31">
        <v>2.83</v>
      </c>
      <c r="F180" s="31">
        <v>9.4700000000000006</v>
      </c>
    </row>
    <row r="181" spans="1:6" ht="15" customHeight="1" x14ac:dyDescent="0.3">
      <c r="A181" s="38">
        <v>224</v>
      </c>
      <c r="B181" s="50" t="s">
        <v>561</v>
      </c>
      <c r="C181" s="16" t="s">
        <v>562</v>
      </c>
      <c r="D181" s="31">
        <v>11068</v>
      </c>
      <c r="E181" s="31">
        <v>1.1299999999999999</v>
      </c>
      <c r="F181" s="31">
        <v>3.79</v>
      </c>
    </row>
    <row r="182" spans="1:6" ht="15" customHeight="1" x14ac:dyDescent="0.3">
      <c r="A182" s="38">
        <v>225</v>
      </c>
      <c r="B182" s="50" t="s">
        <v>563</v>
      </c>
      <c r="C182" s="16" t="s">
        <v>564</v>
      </c>
      <c r="D182" s="31">
        <v>29358</v>
      </c>
      <c r="E182" s="31">
        <v>3</v>
      </c>
      <c r="F182" s="31">
        <v>10.050000000000001</v>
      </c>
    </row>
    <row r="183" spans="1:6" ht="15" customHeight="1" x14ac:dyDescent="0.3">
      <c r="A183" s="38">
        <v>226</v>
      </c>
      <c r="B183" s="50" t="s">
        <v>565</v>
      </c>
      <c r="C183" s="16" t="s">
        <v>566</v>
      </c>
      <c r="D183" s="31">
        <v>54167</v>
      </c>
      <c r="E183" s="31">
        <v>5.54</v>
      </c>
      <c r="F183" s="31">
        <v>18.54</v>
      </c>
    </row>
    <row r="184" spans="1:6" ht="15" customHeight="1" x14ac:dyDescent="0.3">
      <c r="A184" s="38">
        <v>227</v>
      </c>
      <c r="B184" s="50" t="s">
        <v>567</v>
      </c>
      <c r="C184" s="16" t="s">
        <v>568</v>
      </c>
      <c r="D184" s="31">
        <v>1931</v>
      </c>
      <c r="E184" s="31">
        <v>0.2</v>
      </c>
      <c r="F184" s="31">
        <v>0.66</v>
      </c>
    </row>
    <row r="185" spans="1:6" ht="15" customHeight="1" x14ac:dyDescent="0.3">
      <c r="A185" s="38">
        <v>228</v>
      </c>
      <c r="B185" s="50" t="s">
        <v>569</v>
      </c>
      <c r="C185" s="16" t="s">
        <v>570</v>
      </c>
      <c r="D185" s="31">
        <v>9034</v>
      </c>
      <c r="E185" s="31">
        <v>0.92</v>
      </c>
      <c r="F185" s="31">
        <v>3.09</v>
      </c>
    </row>
    <row r="186" spans="1:6" ht="15" customHeight="1" x14ac:dyDescent="0.3">
      <c r="A186" s="38">
        <v>229</v>
      </c>
      <c r="B186" s="50" t="s">
        <v>571</v>
      </c>
      <c r="C186" s="16" t="s">
        <v>572</v>
      </c>
      <c r="D186" s="31">
        <v>10534</v>
      </c>
      <c r="E186" s="31">
        <v>1.08</v>
      </c>
      <c r="F186" s="31">
        <v>3.61</v>
      </c>
    </row>
    <row r="187" spans="1:6" ht="15" customHeight="1" x14ac:dyDescent="0.3">
      <c r="A187" s="38">
        <v>230</v>
      </c>
      <c r="B187" s="50" t="s">
        <v>573</v>
      </c>
      <c r="C187" s="16" t="s">
        <v>574</v>
      </c>
      <c r="D187" s="31">
        <v>42967</v>
      </c>
      <c r="E187" s="31">
        <v>4.3899999999999997</v>
      </c>
      <c r="F187" s="31">
        <v>14.71</v>
      </c>
    </row>
    <row r="188" spans="1:6" ht="15" customHeight="1" x14ac:dyDescent="0.3">
      <c r="A188" s="38">
        <v>231</v>
      </c>
      <c r="B188" s="50" t="s">
        <v>575</v>
      </c>
      <c r="C188" s="16" t="s">
        <v>576</v>
      </c>
      <c r="D188" s="31">
        <v>37101</v>
      </c>
      <c r="E188" s="31">
        <v>3.79</v>
      </c>
      <c r="F188" s="31">
        <v>12.7</v>
      </c>
    </row>
    <row r="189" spans="1:6" ht="15" customHeight="1" x14ac:dyDescent="0.3">
      <c r="A189" s="38">
        <v>232</v>
      </c>
      <c r="B189" s="50" t="s">
        <v>577</v>
      </c>
      <c r="C189" s="16" t="s">
        <v>578</v>
      </c>
      <c r="D189" s="31">
        <v>18025</v>
      </c>
      <c r="E189" s="31">
        <v>1.84</v>
      </c>
      <c r="F189" s="31">
        <v>6.17</v>
      </c>
    </row>
    <row r="190" spans="1:6" ht="15" customHeight="1" x14ac:dyDescent="0.3">
      <c r="A190" s="38">
        <v>233</v>
      </c>
      <c r="B190" s="50" t="s">
        <v>579</v>
      </c>
      <c r="C190" s="16" t="s">
        <v>580</v>
      </c>
      <c r="D190" s="31">
        <v>41405</v>
      </c>
      <c r="E190" s="31">
        <v>4.2300000000000004</v>
      </c>
      <c r="F190" s="31">
        <v>14.17</v>
      </c>
    </row>
    <row r="191" spans="1:6" ht="15" customHeight="1" x14ac:dyDescent="0.3">
      <c r="A191" s="46" t="s">
        <v>581</v>
      </c>
      <c r="B191" s="45" t="s">
        <v>805</v>
      </c>
      <c r="C191" s="46" t="s">
        <v>582</v>
      </c>
      <c r="D191" s="47">
        <f>SUM(D192:D202)</f>
        <v>84466</v>
      </c>
      <c r="E191" s="66">
        <f>SUM(E192:E202)</f>
        <v>8.6300000000000008</v>
      </c>
      <c r="F191" s="66">
        <f>SUM(F192:F202)</f>
        <v>28.909999999999997</v>
      </c>
    </row>
    <row r="192" spans="1:6" ht="15" customHeight="1" x14ac:dyDescent="0.3">
      <c r="A192" s="38">
        <v>234</v>
      </c>
      <c r="B192" s="21" t="s">
        <v>583</v>
      </c>
      <c r="C192" s="54" t="s">
        <v>584</v>
      </c>
      <c r="D192" s="31">
        <v>1649</v>
      </c>
      <c r="E192" s="31">
        <v>0.17</v>
      </c>
      <c r="F192" s="31">
        <v>0.56000000000000005</v>
      </c>
    </row>
    <row r="193" spans="1:6" ht="15" customHeight="1" x14ac:dyDescent="0.3">
      <c r="A193" s="38">
        <v>235</v>
      </c>
      <c r="B193" s="21" t="s">
        <v>585</v>
      </c>
      <c r="C193" s="54" t="s">
        <v>586</v>
      </c>
      <c r="D193" s="31">
        <v>908</v>
      </c>
      <c r="E193" s="31">
        <v>0.09</v>
      </c>
      <c r="F193" s="31">
        <v>0.31</v>
      </c>
    </row>
    <row r="194" spans="1:6" ht="15" customHeight="1" x14ac:dyDescent="0.3">
      <c r="A194" s="38">
        <v>236</v>
      </c>
      <c r="B194" s="21" t="s">
        <v>587</v>
      </c>
      <c r="C194" s="54" t="s">
        <v>588</v>
      </c>
      <c r="D194" s="31">
        <v>3173</v>
      </c>
      <c r="E194" s="31">
        <v>0.32</v>
      </c>
      <c r="F194" s="31">
        <v>1.0900000000000001</v>
      </c>
    </row>
    <row r="195" spans="1:6" ht="15" customHeight="1" x14ac:dyDescent="0.3">
      <c r="A195" s="38">
        <v>237</v>
      </c>
      <c r="B195" s="21" t="s">
        <v>589</v>
      </c>
      <c r="C195" s="54" t="s">
        <v>590</v>
      </c>
      <c r="D195" s="31">
        <v>2447</v>
      </c>
      <c r="E195" s="31">
        <v>0.25</v>
      </c>
      <c r="F195" s="31">
        <v>0.84</v>
      </c>
    </row>
    <row r="196" spans="1:6" ht="15" customHeight="1" x14ac:dyDescent="0.3">
      <c r="A196" s="38">
        <v>238</v>
      </c>
      <c r="B196" s="21" t="s">
        <v>591</v>
      </c>
      <c r="C196" s="54" t="s">
        <v>592</v>
      </c>
      <c r="D196" s="31">
        <v>263</v>
      </c>
      <c r="E196" s="31">
        <v>0.03</v>
      </c>
      <c r="F196" s="31">
        <v>0.09</v>
      </c>
    </row>
    <row r="197" spans="1:6" ht="15" customHeight="1" x14ac:dyDescent="0.3">
      <c r="A197" s="38">
        <v>239</v>
      </c>
      <c r="B197" s="21" t="s">
        <v>593</v>
      </c>
      <c r="C197" s="54" t="s">
        <v>594</v>
      </c>
      <c r="D197" s="31">
        <v>4011</v>
      </c>
      <c r="E197" s="31">
        <v>0.41</v>
      </c>
      <c r="F197" s="31">
        <v>1.37</v>
      </c>
    </row>
    <row r="198" spans="1:6" ht="15" customHeight="1" x14ac:dyDescent="0.3">
      <c r="A198" s="38">
        <v>240</v>
      </c>
      <c r="B198" s="21" t="s">
        <v>737</v>
      </c>
      <c r="C198" s="54" t="s">
        <v>738</v>
      </c>
      <c r="D198" s="31">
        <v>24</v>
      </c>
      <c r="E198" s="31">
        <v>0</v>
      </c>
      <c r="F198" s="31">
        <v>0.01</v>
      </c>
    </row>
    <row r="199" spans="1:6" ht="15" customHeight="1" x14ac:dyDescent="0.3">
      <c r="A199" s="38">
        <v>241</v>
      </c>
      <c r="B199" s="21" t="s">
        <v>595</v>
      </c>
      <c r="C199" s="54" t="s">
        <v>596</v>
      </c>
      <c r="D199" s="31">
        <v>765</v>
      </c>
      <c r="E199" s="31">
        <v>0.08</v>
      </c>
      <c r="F199" s="31">
        <v>0.26</v>
      </c>
    </row>
    <row r="200" spans="1:6" ht="15" customHeight="1" x14ac:dyDescent="0.3">
      <c r="A200" s="38">
        <v>242</v>
      </c>
      <c r="B200" s="21" t="s">
        <v>597</v>
      </c>
      <c r="C200" s="54" t="s">
        <v>598</v>
      </c>
      <c r="D200" s="31">
        <v>60553</v>
      </c>
      <c r="E200" s="31">
        <v>6.19</v>
      </c>
      <c r="F200" s="31">
        <v>20.73</v>
      </c>
    </row>
    <row r="201" spans="1:6" ht="15" customHeight="1" x14ac:dyDescent="0.3">
      <c r="A201" s="38">
        <v>243</v>
      </c>
      <c r="B201" s="21" t="s">
        <v>599</v>
      </c>
      <c r="C201" s="54" t="s">
        <v>600</v>
      </c>
      <c r="D201" s="38">
        <v>3036</v>
      </c>
      <c r="E201" s="133">
        <v>0.31</v>
      </c>
      <c r="F201" s="133">
        <v>1.04</v>
      </c>
    </row>
    <row r="202" spans="1:6" ht="15" customHeight="1" x14ac:dyDescent="0.3">
      <c r="A202" s="38">
        <v>244</v>
      </c>
      <c r="B202" s="21" t="s">
        <v>601</v>
      </c>
      <c r="C202" s="54" t="s">
        <v>602</v>
      </c>
      <c r="D202" s="38">
        <v>7637</v>
      </c>
      <c r="E202" s="133">
        <v>0.78</v>
      </c>
      <c r="F202" s="133">
        <v>2.61</v>
      </c>
    </row>
    <row r="203" spans="1:6" ht="15" customHeight="1" x14ac:dyDescent="0.3">
      <c r="A203" s="46" t="s">
        <v>603</v>
      </c>
      <c r="B203" s="45" t="s">
        <v>806</v>
      </c>
      <c r="C203" s="46" t="s">
        <v>604</v>
      </c>
      <c r="D203" s="47">
        <f>SUM(D204:D209)</f>
        <v>19</v>
      </c>
      <c r="E203" s="66">
        <f>SUM(E204:E209)</f>
        <v>0</v>
      </c>
      <c r="F203" s="66">
        <f>SUM(F204:F209)</f>
        <v>0</v>
      </c>
    </row>
    <row r="204" spans="1:6" ht="15" customHeight="1" x14ac:dyDescent="0.3">
      <c r="A204" s="38">
        <v>245</v>
      </c>
      <c r="B204" s="50" t="s">
        <v>605</v>
      </c>
      <c r="C204" s="16" t="s">
        <v>606</v>
      </c>
      <c r="D204" s="31">
        <v>1</v>
      </c>
      <c r="E204" s="31">
        <v>0</v>
      </c>
      <c r="F204" s="31">
        <v>0</v>
      </c>
    </row>
    <row r="205" spans="1:6" ht="15" customHeight="1" x14ac:dyDescent="0.3">
      <c r="A205" s="38">
        <v>246</v>
      </c>
      <c r="B205" s="50" t="s">
        <v>607</v>
      </c>
      <c r="C205" s="16" t="s">
        <v>608</v>
      </c>
      <c r="D205" s="31">
        <v>2</v>
      </c>
      <c r="E205" s="31">
        <v>0</v>
      </c>
      <c r="F205" s="31">
        <v>0</v>
      </c>
    </row>
    <row r="206" spans="1:6" ht="15" customHeight="1" x14ac:dyDescent="0.3">
      <c r="A206" s="38">
        <v>249</v>
      </c>
      <c r="B206" s="50" t="s">
        <v>611</v>
      </c>
      <c r="C206" s="16" t="s">
        <v>612</v>
      </c>
      <c r="D206" s="31">
        <v>6</v>
      </c>
      <c r="E206" s="31">
        <v>0</v>
      </c>
      <c r="F206" s="31">
        <v>0</v>
      </c>
    </row>
    <row r="207" spans="1:6" ht="15" customHeight="1" x14ac:dyDescent="0.3">
      <c r="A207" s="38">
        <v>251</v>
      </c>
      <c r="B207" s="21" t="s">
        <v>615</v>
      </c>
      <c r="C207" s="54" t="s">
        <v>614</v>
      </c>
      <c r="D207" s="31">
        <v>3</v>
      </c>
      <c r="E207" s="31">
        <v>0</v>
      </c>
      <c r="F207" s="31">
        <v>0</v>
      </c>
    </row>
    <row r="208" spans="1:6" ht="15" customHeight="1" x14ac:dyDescent="0.3">
      <c r="A208" s="38">
        <v>252</v>
      </c>
      <c r="B208" s="50" t="s">
        <v>742</v>
      </c>
      <c r="C208" s="16" t="s">
        <v>741</v>
      </c>
      <c r="D208" s="31">
        <v>3</v>
      </c>
      <c r="E208" s="31">
        <v>0</v>
      </c>
      <c r="F208" s="31">
        <v>0</v>
      </c>
    </row>
    <row r="209" spans="1:6" ht="15" customHeight="1" x14ac:dyDescent="0.3">
      <c r="A209" s="38">
        <v>253</v>
      </c>
      <c r="B209" s="21" t="s">
        <v>616</v>
      </c>
      <c r="C209" s="54" t="s">
        <v>617</v>
      </c>
      <c r="D209" s="31">
        <v>4</v>
      </c>
      <c r="E209" s="31">
        <v>0</v>
      </c>
      <c r="F209" s="31">
        <v>0</v>
      </c>
    </row>
    <row r="210" spans="1:6" ht="15" customHeight="1" x14ac:dyDescent="0.3">
      <c r="A210" s="46" t="s">
        <v>618</v>
      </c>
      <c r="B210" s="45" t="s">
        <v>807</v>
      </c>
      <c r="C210" s="46" t="s">
        <v>619</v>
      </c>
      <c r="D210" s="47">
        <f>SUM(D211:D223)</f>
        <v>511</v>
      </c>
      <c r="E210" s="66">
        <f>SUM(E211:E223)</f>
        <v>0.04</v>
      </c>
      <c r="F210" s="66">
        <f>SUM(F211:F223)</f>
        <v>0.16999999999999998</v>
      </c>
    </row>
    <row r="211" spans="1:6" ht="15" customHeight="1" x14ac:dyDescent="0.3">
      <c r="A211" s="38">
        <v>254</v>
      </c>
      <c r="B211" s="21" t="s">
        <v>620</v>
      </c>
      <c r="C211" s="54" t="s">
        <v>621</v>
      </c>
      <c r="D211" s="31">
        <v>3</v>
      </c>
      <c r="E211" s="31">
        <v>0</v>
      </c>
      <c r="F211" s="31">
        <v>0</v>
      </c>
    </row>
    <row r="212" spans="1:6" ht="15" customHeight="1" x14ac:dyDescent="0.3">
      <c r="A212" s="38">
        <v>255</v>
      </c>
      <c r="B212" s="21" t="s">
        <v>622</v>
      </c>
      <c r="C212" s="54" t="s">
        <v>623</v>
      </c>
      <c r="D212" s="31">
        <v>6</v>
      </c>
      <c r="E212" s="31">
        <v>0</v>
      </c>
      <c r="F212" s="31">
        <v>0</v>
      </c>
    </row>
    <row r="213" spans="1:6" ht="15" customHeight="1" x14ac:dyDescent="0.3">
      <c r="A213" s="38">
        <v>256</v>
      </c>
      <c r="B213" s="21" t="s">
        <v>624</v>
      </c>
      <c r="C213" s="54" t="s">
        <v>625</v>
      </c>
      <c r="D213" s="31">
        <v>5</v>
      </c>
      <c r="E213" s="31">
        <v>0</v>
      </c>
      <c r="F213" s="31">
        <v>0</v>
      </c>
    </row>
    <row r="214" spans="1:6" ht="15" customHeight="1" x14ac:dyDescent="0.3">
      <c r="A214" s="38">
        <v>257</v>
      </c>
      <c r="B214" s="21" t="s">
        <v>626</v>
      </c>
      <c r="C214" s="54" t="s">
        <v>627</v>
      </c>
      <c r="D214" s="31">
        <v>2</v>
      </c>
      <c r="E214" s="31">
        <v>0</v>
      </c>
      <c r="F214" s="31">
        <v>0</v>
      </c>
    </row>
    <row r="215" spans="1:6" ht="15" customHeight="1" x14ac:dyDescent="0.3">
      <c r="A215" s="38">
        <v>258</v>
      </c>
      <c r="B215" s="21" t="s">
        <v>628</v>
      </c>
      <c r="C215" s="54" t="s">
        <v>629</v>
      </c>
      <c r="D215" s="31">
        <v>1</v>
      </c>
      <c r="E215" s="31">
        <v>0</v>
      </c>
      <c r="F215" s="31">
        <v>0</v>
      </c>
    </row>
    <row r="216" spans="1:6" ht="15" customHeight="1" x14ac:dyDescent="0.3">
      <c r="A216" s="38">
        <v>259</v>
      </c>
      <c r="B216" s="21" t="s">
        <v>630</v>
      </c>
      <c r="C216" s="54" t="s">
        <v>631</v>
      </c>
      <c r="D216" s="31">
        <v>1</v>
      </c>
      <c r="E216" s="31">
        <v>0</v>
      </c>
      <c r="F216" s="31">
        <v>0</v>
      </c>
    </row>
    <row r="217" spans="1:6" ht="15" customHeight="1" x14ac:dyDescent="0.3">
      <c r="A217" s="38">
        <v>260</v>
      </c>
      <c r="B217" s="21" t="s">
        <v>632</v>
      </c>
      <c r="C217" s="54" t="s">
        <v>633</v>
      </c>
      <c r="D217" s="31">
        <v>1</v>
      </c>
      <c r="E217" s="31">
        <v>0</v>
      </c>
      <c r="F217" s="31">
        <v>0</v>
      </c>
    </row>
    <row r="218" spans="1:6" ht="15" customHeight="1" x14ac:dyDescent="0.3">
      <c r="A218" s="38">
        <v>261</v>
      </c>
      <c r="B218" s="21" t="s">
        <v>634</v>
      </c>
      <c r="C218" s="54" t="s">
        <v>635</v>
      </c>
      <c r="D218" s="31">
        <v>429</v>
      </c>
      <c r="E218" s="31">
        <v>0.04</v>
      </c>
      <c r="F218" s="31">
        <v>0.15</v>
      </c>
    </row>
    <row r="219" spans="1:6" ht="15" customHeight="1" x14ac:dyDescent="0.3">
      <c r="A219" s="38">
        <v>262</v>
      </c>
      <c r="B219" s="21" t="s">
        <v>636</v>
      </c>
      <c r="C219" s="54" t="s">
        <v>637</v>
      </c>
      <c r="D219" s="31">
        <v>1</v>
      </c>
      <c r="E219" s="31">
        <v>0</v>
      </c>
      <c r="F219" s="31">
        <v>0</v>
      </c>
    </row>
    <row r="220" spans="1:6" ht="15" customHeight="1" x14ac:dyDescent="0.3">
      <c r="A220" s="38">
        <v>263</v>
      </c>
      <c r="B220" s="21" t="s">
        <v>638</v>
      </c>
      <c r="C220" s="54" t="s">
        <v>639</v>
      </c>
      <c r="D220" s="31">
        <v>2</v>
      </c>
      <c r="E220" s="31">
        <v>0</v>
      </c>
      <c r="F220" s="31">
        <v>0</v>
      </c>
    </row>
    <row r="221" spans="1:6" ht="15" customHeight="1" x14ac:dyDescent="0.3">
      <c r="A221" s="38">
        <v>264</v>
      </c>
      <c r="B221" s="21" t="s">
        <v>640</v>
      </c>
      <c r="C221" s="54" t="s">
        <v>641</v>
      </c>
      <c r="D221" s="31">
        <v>5</v>
      </c>
      <c r="E221" s="31">
        <v>0</v>
      </c>
      <c r="F221" s="31">
        <v>0</v>
      </c>
    </row>
    <row r="222" spans="1:6" ht="15" customHeight="1" x14ac:dyDescent="0.3">
      <c r="A222" s="38">
        <v>265</v>
      </c>
      <c r="B222" s="21" t="s">
        <v>642</v>
      </c>
      <c r="C222" s="54" t="s">
        <v>643</v>
      </c>
      <c r="D222" s="31">
        <v>8</v>
      </c>
      <c r="E222" s="31">
        <v>0</v>
      </c>
      <c r="F222" s="31">
        <v>0</v>
      </c>
    </row>
    <row r="223" spans="1:6" ht="15" customHeight="1" x14ac:dyDescent="0.3">
      <c r="A223" s="38">
        <v>266</v>
      </c>
      <c r="B223" s="21" t="s">
        <v>644</v>
      </c>
      <c r="C223" s="54" t="s">
        <v>645</v>
      </c>
      <c r="D223" s="31">
        <v>47</v>
      </c>
      <c r="E223" s="31">
        <v>0</v>
      </c>
      <c r="F223" s="31">
        <v>0.02</v>
      </c>
    </row>
    <row r="224" spans="1:6" ht="15" customHeight="1" x14ac:dyDescent="0.3">
      <c r="A224" s="46" t="s">
        <v>646</v>
      </c>
      <c r="B224" s="45" t="s">
        <v>808</v>
      </c>
      <c r="C224" s="46" t="s">
        <v>647</v>
      </c>
      <c r="D224" s="47">
        <f>SUM(D225:D228)</f>
        <v>12402</v>
      </c>
      <c r="E224" s="66">
        <f>SUM(E225:E228)</f>
        <v>1.27</v>
      </c>
      <c r="F224" s="66">
        <f>SUM(F225:F228)</f>
        <v>4.25</v>
      </c>
    </row>
    <row r="225" spans="1:6" ht="15" customHeight="1" x14ac:dyDescent="0.3">
      <c r="A225" s="38">
        <v>267</v>
      </c>
      <c r="B225" s="21" t="s">
        <v>648</v>
      </c>
      <c r="C225" s="54" t="s">
        <v>649</v>
      </c>
      <c r="D225" s="31">
        <v>9543</v>
      </c>
      <c r="E225" s="31">
        <v>0.98</v>
      </c>
      <c r="F225" s="31">
        <v>3.27</v>
      </c>
    </row>
    <row r="226" spans="1:6" ht="15" customHeight="1" x14ac:dyDescent="0.3">
      <c r="A226" s="38">
        <v>268</v>
      </c>
      <c r="B226" s="21" t="s">
        <v>650</v>
      </c>
      <c r="C226" s="54" t="s">
        <v>651</v>
      </c>
      <c r="D226" s="31">
        <v>307</v>
      </c>
      <c r="E226" s="31">
        <v>0.03</v>
      </c>
      <c r="F226" s="31">
        <v>0.11</v>
      </c>
    </row>
    <row r="227" spans="1:6" ht="15" customHeight="1" x14ac:dyDescent="0.3">
      <c r="A227" s="38">
        <v>269</v>
      </c>
      <c r="B227" s="21" t="s">
        <v>652</v>
      </c>
      <c r="C227" s="54" t="s">
        <v>653</v>
      </c>
      <c r="D227" s="31">
        <v>242</v>
      </c>
      <c r="E227" s="31">
        <v>0.02</v>
      </c>
      <c r="F227" s="31">
        <v>0.08</v>
      </c>
    </row>
    <row r="228" spans="1:6" ht="15" customHeight="1" x14ac:dyDescent="0.3">
      <c r="A228" s="38">
        <v>270</v>
      </c>
      <c r="B228" s="21" t="s">
        <v>654</v>
      </c>
      <c r="C228" s="54" t="s">
        <v>655</v>
      </c>
      <c r="D228" s="31">
        <v>2310</v>
      </c>
      <c r="E228" s="31">
        <v>0.24</v>
      </c>
      <c r="F228" s="31">
        <v>0.79</v>
      </c>
    </row>
    <row r="229" spans="1:6" ht="15" customHeight="1" x14ac:dyDescent="0.3">
      <c r="A229" s="46" t="s">
        <v>656</v>
      </c>
      <c r="B229" s="45" t="s">
        <v>809</v>
      </c>
      <c r="C229" s="46" t="s">
        <v>657</v>
      </c>
      <c r="D229" s="47">
        <f>SUM(D230:D242)</f>
        <v>349</v>
      </c>
      <c r="E229" s="47">
        <f t="shared" ref="E229:F229" si="2">SUM(E230:E242)</f>
        <v>0.02</v>
      </c>
      <c r="F229" s="47">
        <f t="shared" si="2"/>
        <v>0.10999999999999999</v>
      </c>
    </row>
    <row r="230" spans="1:6" ht="15" customHeight="1" x14ac:dyDescent="0.3">
      <c r="A230" s="38">
        <v>271</v>
      </c>
      <c r="B230" s="21" t="s">
        <v>658</v>
      </c>
      <c r="C230" s="54" t="s">
        <v>659</v>
      </c>
      <c r="D230" s="31">
        <v>8</v>
      </c>
      <c r="E230" s="31">
        <v>0</v>
      </c>
      <c r="F230" s="31">
        <v>0</v>
      </c>
    </row>
    <row r="231" spans="1:6" ht="15" customHeight="1" x14ac:dyDescent="0.3">
      <c r="A231" s="38">
        <v>272</v>
      </c>
      <c r="B231" s="21" t="s">
        <v>660</v>
      </c>
      <c r="C231" s="54" t="s">
        <v>661</v>
      </c>
      <c r="D231" s="31">
        <v>1</v>
      </c>
      <c r="E231" s="31">
        <v>0</v>
      </c>
      <c r="F231" s="31">
        <v>0</v>
      </c>
    </row>
    <row r="232" spans="1:6" ht="15" customHeight="1" x14ac:dyDescent="0.3">
      <c r="A232" s="38">
        <v>274</v>
      </c>
      <c r="B232" s="21" t="s">
        <v>664</v>
      </c>
      <c r="C232" s="54" t="s">
        <v>665</v>
      </c>
      <c r="D232" s="31">
        <v>16</v>
      </c>
      <c r="E232" s="31">
        <v>0</v>
      </c>
      <c r="F232" s="31">
        <v>0.01</v>
      </c>
    </row>
    <row r="233" spans="1:6" ht="15" customHeight="1" x14ac:dyDescent="0.3">
      <c r="A233" s="38">
        <v>276</v>
      </c>
      <c r="B233" s="21" t="s">
        <v>668</v>
      </c>
      <c r="C233" s="54" t="s">
        <v>669</v>
      </c>
      <c r="D233" s="31">
        <v>6</v>
      </c>
      <c r="E233" s="31">
        <v>0</v>
      </c>
      <c r="F233" s="31">
        <v>0</v>
      </c>
    </row>
    <row r="234" spans="1:6" ht="15" customHeight="1" x14ac:dyDescent="0.3">
      <c r="A234" s="38">
        <v>277</v>
      </c>
      <c r="B234" s="21" t="s">
        <v>670</v>
      </c>
      <c r="C234" s="54" t="s">
        <v>671</v>
      </c>
      <c r="D234" s="31">
        <v>1</v>
      </c>
      <c r="E234" s="31">
        <v>0</v>
      </c>
      <c r="F234" s="31">
        <v>0</v>
      </c>
    </row>
    <row r="235" spans="1:6" ht="15" customHeight="1" x14ac:dyDescent="0.3">
      <c r="A235" s="38">
        <v>279</v>
      </c>
      <c r="B235" s="21" t="s">
        <v>674</v>
      </c>
      <c r="C235" s="54" t="s">
        <v>675</v>
      </c>
      <c r="D235" s="31">
        <v>2</v>
      </c>
      <c r="E235" s="31">
        <v>0</v>
      </c>
      <c r="F235" s="31">
        <v>0</v>
      </c>
    </row>
    <row r="236" spans="1:6" ht="15" customHeight="1" x14ac:dyDescent="0.3">
      <c r="A236" s="38">
        <v>281</v>
      </c>
      <c r="B236" s="21" t="s">
        <v>678</v>
      </c>
      <c r="C236" s="54" t="s">
        <v>679</v>
      </c>
      <c r="D236" s="31">
        <v>230</v>
      </c>
      <c r="E236" s="31">
        <v>0.02</v>
      </c>
      <c r="F236" s="31">
        <v>0.08</v>
      </c>
    </row>
    <row r="237" spans="1:6" ht="15" customHeight="1" x14ac:dyDescent="0.3">
      <c r="A237" s="38">
        <v>282</v>
      </c>
      <c r="B237" s="21" t="s">
        <v>680</v>
      </c>
      <c r="C237" s="54" t="s">
        <v>681</v>
      </c>
      <c r="D237" s="31">
        <v>20</v>
      </c>
      <c r="E237" s="31">
        <v>0</v>
      </c>
      <c r="F237" s="31">
        <v>0.01</v>
      </c>
    </row>
    <row r="238" spans="1:6" ht="15" customHeight="1" x14ac:dyDescent="0.3">
      <c r="A238" s="38">
        <v>283</v>
      </c>
      <c r="B238" s="21" t="s">
        <v>682</v>
      </c>
      <c r="C238" s="54" t="s">
        <v>683</v>
      </c>
      <c r="D238" s="31">
        <v>43</v>
      </c>
      <c r="E238" s="31">
        <v>0</v>
      </c>
      <c r="F238" s="31">
        <v>0.01</v>
      </c>
    </row>
    <row r="239" spans="1:6" ht="15" customHeight="1" x14ac:dyDescent="0.3">
      <c r="A239" s="38">
        <v>285</v>
      </c>
      <c r="B239" s="21" t="s">
        <v>686</v>
      </c>
      <c r="C239" s="54" t="s">
        <v>687</v>
      </c>
      <c r="D239" s="31">
        <v>1</v>
      </c>
      <c r="E239" s="31">
        <v>0</v>
      </c>
      <c r="F239" s="31">
        <v>0</v>
      </c>
    </row>
    <row r="240" spans="1:6" ht="15" customHeight="1" x14ac:dyDescent="0.3">
      <c r="A240" s="38">
        <v>286</v>
      </c>
      <c r="B240" s="21" t="s">
        <v>688</v>
      </c>
      <c r="C240" s="54" t="s">
        <v>689</v>
      </c>
      <c r="D240" s="31">
        <v>2</v>
      </c>
      <c r="E240" s="31">
        <v>0</v>
      </c>
      <c r="F240" s="31">
        <v>0</v>
      </c>
    </row>
    <row r="241" spans="1:6" ht="15" customHeight="1" x14ac:dyDescent="0.3">
      <c r="A241" s="38">
        <v>287</v>
      </c>
      <c r="B241" s="21" t="s">
        <v>690</v>
      </c>
      <c r="C241" s="54" t="s">
        <v>691</v>
      </c>
      <c r="D241" s="31">
        <v>12</v>
      </c>
      <c r="E241" s="31">
        <v>0</v>
      </c>
      <c r="F241" s="31">
        <v>0</v>
      </c>
    </row>
    <row r="242" spans="1:6" ht="15" customHeight="1" x14ac:dyDescent="0.3">
      <c r="A242" s="38">
        <v>288</v>
      </c>
      <c r="B242" s="21" t="s">
        <v>692</v>
      </c>
      <c r="C242" s="54" t="s">
        <v>693</v>
      </c>
      <c r="D242" s="31">
        <v>7</v>
      </c>
      <c r="E242" s="31">
        <v>0</v>
      </c>
      <c r="F242" s="31">
        <v>0</v>
      </c>
    </row>
    <row r="243" spans="1:6" ht="15" customHeight="1" x14ac:dyDescent="0.3">
      <c r="A243" s="46" t="s">
        <v>696</v>
      </c>
      <c r="B243" s="45" t="s">
        <v>810</v>
      </c>
      <c r="C243" s="134" t="s">
        <v>697</v>
      </c>
      <c r="D243" s="47">
        <f>SUM(D244:D252)</f>
        <v>512175</v>
      </c>
      <c r="E243" s="66">
        <f>SUM(E244:E252)</f>
        <v>52.36999999999999</v>
      </c>
      <c r="F243" s="66">
        <f>SUM(F244:F252)</f>
        <v>175.31</v>
      </c>
    </row>
    <row r="244" spans="1:6" ht="15" customHeight="1" x14ac:dyDescent="0.3">
      <c r="A244" s="38">
        <v>290</v>
      </c>
      <c r="B244" s="21" t="s">
        <v>698</v>
      </c>
      <c r="C244" s="110" t="s">
        <v>699</v>
      </c>
      <c r="D244" s="31">
        <v>267758</v>
      </c>
      <c r="E244" s="31">
        <v>27.38</v>
      </c>
      <c r="F244" s="31">
        <v>91.66</v>
      </c>
    </row>
    <row r="245" spans="1:6" ht="15" customHeight="1" x14ac:dyDescent="0.3">
      <c r="A245" s="38">
        <v>291</v>
      </c>
      <c r="B245" s="21" t="s">
        <v>700</v>
      </c>
      <c r="C245" s="54" t="s">
        <v>701</v>
      </c>
      <c r="D245" s="38">
        <v>4</v>
      </c>
      <c r="E245" s="133">
        <v>0</v>
      </c>
      <c r="F245" s="133">
        <v>0</v>
      </c>
    </row>
    <row r="246" spans="1:6" ht="15" customHeight="1" x14ac:dyDescent="0.3">
      <c r="A246" s="38">
        <v>292</v>
      </c>
      <c r="B246" s="21" t="s">
        <v>702</v>
      </c>
      <c r="C246" s="54" t="s">
        <v>703</v>
      </c>
      <c r="D246" s="38">
        <v>1472</v>
      </c>
      <c r="E246" s="133">
        <v>0.15</v>
      </c>
      <c r="F246" s="133">
        <v>0.5</v>
      </c>
    </row>
    <row r="247" spans="1:6" ht="15" customHeight="1" x14ac:dyDescent="0.3">
      <c r="A247" s="38">
        <v>293</v>
      </c>
      <c r="B247" s="21" t="s">
        <v>704</v>
      </c>
      <c r="C247" s="54" t="s">
        <v>705</v>
      </c>
      <c r="D247" s="38">
        <v>54293</v>
      </c>
      <c r="E247" s="133">
        <v>5.55</v>
      </c>
      <c r="F247" s="133">
        <v>18.579999999999998</v>
      </c>
    </row>
    <row r="248" spans="1:6" ht="15" customHeight="1" x14ac:dyDescent="0.3">
      <c r="A248" s="38">
        <v>294</v>
      </c>
      <c r="B248" s="21" t="s">
        <v>706</v>
      </c>
      <c r="C248" s="54" t="s">
        <v>707</v>
      </c>
      <c r="D248" s="38">
        <v>101470</v>
      </c>
      <c r="E248" s="133">
        <v>10.37</v>
      </c>
      <c r="F248" s="133">
        <v>34.729999999999997</v>
      </c>
    </row>
    <row r="249" spans="1:6" ht="15" customHeight="1" x14ac:dyDescent="0.3">
      <c r="A249" s="38">
        <v>295</v>
      </c>
      <c r="B249" s="21" t="s">
        <v>708</v>
      </c>
      <c r="C249" s="54" t="s">
        <v>709</v>
      </c>
      <c r="D249" s="38">
        <v>78</v>
      </c>
      <c r="E249" s="133">
        <v>0.01</v>
      </c>
      <c r="F249" s="133">
        <v>0.03</v>
      </c>
    </row>
    <row r="250" spans="1:6" ht="15" customHeight="1" x14ac:dyDescent="0.3">
      <c r="A250" s="38">
        <v>296</v>
      </c>
      <c r="B250" s="21" t="s">
        <v>710</v>
      </c>
      <c r="C250" s="54" t="s">
        <v>711</v>
      </c>
      <c r="D250" s="38">
        <v>19675</v>
      </c>
      <c r="E250" s="133">
        <v>2.0099999999999998</v>
      </c>
      <c r="F250" s="133">
        <v>6.73</v>
      </c>
    </row>
    <row r="251" spans="1:6" ht="15" customHeight="1" x14ac:dyDescent="0.3">
      <c r="A251" s="38">
        <v>297</v>
      </c>
      <c r="B251" s="21" t="s">
        <v>712</v>
      </c>
      <c r="C251" s="54" t="s">
        <v>713</v>
      </c>
      <c r="D251" s="38">
        <v>2989</v>
      </c>
      <c r="E251" s="133">
        <v>0.31</v>
      </c>
      <c r="F251" s="133">
        <v>1.02</v>
      </c>
    </row>
    <row r="252" spans="1:6" ht="15" customHeight="1" x14ac:dyDescent="0.3">
      <c r="A252" s="38">
        <v>298</v>
      </c>
      <c r="B252" s="21" t="s">
        <v>714</v>
      </c>
      <c r="C252" s="54" t="s">
        <v>715</v>
      </c>
      <c r="D252" s="38">
        <v>64436</v>
      </c>
      <c r="E252" s="133">
        <v>6.59</v>
      </c>
      <c r="F252" s="133">
        <v>22.06</v>
      </c>
    </row>
    <row r="253" spans="1:6" ht="15" customHeight="1" x14ac:dyDescent="0.3">
      <c r="A253" s="62"/>
      <c r="B253" s="62" t="s">
        <v>816</v>
      </c>
      <c r="C253" s="41"/>
      <c r="D253" s="43">
        <f>D254+D269+D296+D300+D310+D315+D321+D324+D327+D336+D339++D347+D350+D356+D376+D388+D391+D399+D404+D409</f>
        <v>534526</v>
      </c>
      <c r="E253" s="43">
        <f t="shared" ref="E253:F253" si="3">E254+E269+E296+E300+E310+E315+E321+E324+E327+E336+E339++E347+E350+E356+E376+E388+E391+E399+E404+E409</f>
        <v>100</v>
      </c>
      <c r="F253" s="43">
        <f t="shared" si="3"/>
        <v>350.29</v>
      </c>
    </row>
    <row r="254" spans="1:6" ht="15" customHeight="1" x14ac:dyDescent="0.3">
      <c r="A254" s="44" t="s">
        <v>113</v>
      </c>
      <c r="B254" s="45" t="s">
        <v>793</v>
      </c>
      <c r="C254" s="46" t="s">
        <v>114</v>
      </c>
      <c r="D254" s="47">
        <f>SUM(D255:D268)</f>
        <v>2602</v>
      </c>
      <c r="E254" s="47">
        <f t="shared" ref="E254:F254" si="4">SUM(E255:E268)</f>
        <v>0.4900000000000001</v>
      </c>
      <c r="F254" s="47">
        <f t="shared" si="4"/>
        <v>1.7000000000000002</v>
      </c>
    </row>
    <row r="255" spans="1:6" ht="15" customHeight="1" x14ac:dyDescent="0.3">
      <c r="A255" s="38">
        <v>5</v>
      </c>
      <c r="B255" s="50" t="s">
        <v>119</v>
      </c>
      <c r="C255" s="16" t="s">
        <v>120</v>
      </c>
      <c r="D255" s="31">
        <v>1</v>
      </c>
      <c r="E255" s="31">
        <v>0</v>
      </c>
      <c r="F255" s="31">
        <v>0</v>
      </c>
    </row>
    <row r="256" spans="1:6" ht="15" customHeight="1" x14ac:dyDescent="0.3">
      <c r="A256" s="38">
        <v>17</v>
      </c>
      <c r="B256" s="50" t="s">
        <v>135</v>
      </c>
      <c r="C256" s="16" t="s">
        <v>136</v>
      </c>
      <c r="D256" s="31">
        <v>1</v>
      </c>
      <c r="E256" s="31">
        <v>0</v>
      </c>
      <c r="F256" s="31">
        <v>0</v>
      </c>
    </row>
    <row r="257" spans="1:6" ht="15" customHeight="1" x14ac:dyDescent="0.3">
      <c r="A257" s="38">
        <v>18</v>
      </c>
      <c r="B257" s="50" t="s">
        <v>137</v>
      </c>
      <c r="C257" s="16" t="s">
        <v>138</v>
      </c>
      <c r="D257" s="31">
        <v>115</v>
      </c>
      <c r="E257" s="31">
        <v>0.02</v>
      </c>
      <c r="F257" s="31">
        <v>0.08</v>
      </c>
    </row>
    <row r="258" spans="1:6" ht="15" customHeight="1" x14ac:dyDescent="0.3">
      <c r="A258" s="38">
        <v>22</v>
      </c>
      <c r="B258" s="50" t="s">
        <v>145</v>
      </c>
      <c r="C258" s="16" t="s">
        <v>146</v>
      </c>
      <c r="D258" s="31">
        <v>3</v>
      </c>
      <c r="E258" s="31">
        <v>0</v>
      </c>
      <c r="F258" s="31">
        <v>0</v>
      </c>
    </row>
    <row r="259" spans="1:6" ht="15" customHeight="1" x14ac:dyDescent="0.3">
      <c r="A259" s="38">
        <v>23</v>
      </c>
      <c r="B259" s="50" t="s">
        <v>147</v>
      </c>
      <c r="C259" s="16" t="s">
        <v>148</v>
      </c>
      <c r="D259" s="31">
        <v>250</v>
      </c>
      <c r="E259" s="31">
        <v>0.05</v>
      </c>
      <c r="F259" s="31">
        <v>0.16</v>
      </c>
    </row>
    <row r="260" spans="1:6" ht="15" customHeight="1" x14ac:dyDescent="0.3">
      <c r="A260" s="38">
        <v>24</v>
      </c>
      <c r="B260" s="50" t="s">
        <v>149</v>
      </c>
      <c r="C260" s="16" t="s">
        <v>150</v>
      </c>
      <c r="D260" s="31">
        <v>1195</v>
      </c>
      <c r="E260" s="31">
        <v>0.22</v>
      </c>
      <c r="F260" s="31">
        <v>0.78</v>
      </c>
    </row>
    <row r="261" spans="1:6" ht="15" customHeight="1" x14ac:dyDescent="0.3">
      <c r="A261" s="38">
        <v>32</v>
      </c>
      <c r="B261" s="51" t="s">
        <v>157</v>
      </c>
      <c r="C261" s="16" t="s">
        <v>158</v>
      </c>
      <c r="D261" s="2">
        <v>1</v>
      </c>
      <c r="E261" s="118">
        <v>0</v>
      </c>
      <c r="F261" s="118">
        <v>0</v>
      </c>
    </row>
    <row r="262" spans="1:6" ht="15" customHeight="1" x14ac:dyDescent="0.3">
      <c r="A262" s="38">
        <v>33</v>
      </c>
      <c r="B262" s="50" t="s">
        <v>159</v>
      </c>
      <c r="C262" s="16" t="s">
        <v>160</v>
      </c>
      <c r="D262" s="2">
        <v>44</v>
      </c>
      <c r="E262" s="118">
        <v>0.01</v>
      </c>
      <c r="F262" s="118">
        <v>0.03</v>
      </c>
    </row>
    <row r="263" spans="1:6" ht="15" customHeight="1" x14ac:dyDescent="0.3">
      <c r="A263" s="38">
        <v>34</v>
      </c>
      <c r="B263" s="50" t="s">
        <v>161</v>
      </c>
      <c r="C263" s="16" t="s">
        <v>162</v>
      </c>
      <c r="D263" s="38">
        <v>6</v>
      </c>
      <c r="E263" s="133">
        <v>0</v>
      </c>
      <c r="F263" s="133">
        <v>0</v>
      </c>
    </row>
    <row r="264" spans="1:6" ht="15" customHeight="1" x14ac:dyDescent="0.3">
      <c r="A264" s="38">
        <v>38</v>
      </c>
      <c r="B264" s="50" t="s">
        <v>169</v>
      </c>
      <c r="C264" s="16" t="s">
        <v>170</v>
      </c>
      <c r="D264" s="2">
        <v>1</v>
      </c>
      <c r="E264" s="118">
        <v>0</v>
      </c>
      <c r="F264" s="118">
        <v>0</v>
      </c>
    </row>
    <row r="265" spans="1:6" ht="15" customHeight="1" x14ac:dyDescent="0.3">
      <c r="A265" s="38">
        <v>41</v>
      </c>
      <c r="B265" s="50" t="s">
        <v>175</v>
      </c>
      <c r="C265" s="16" t="s">
        <v>176</v>
      </c>
      <c r="D265" s="2">
        <v>105</v>
      </c>
      <c r="E265" s="118">
        <v>0.02</v>
      </c>
      <c r="F265" s="118">
        <v>7.0000000000000007E-2</v>
      </c>
    </row>
    <row r="266" spans="1:6" ht="15" customHeight="1" x14ac:dyDescent="0.3">
      <c r="A266" s="38">
        <v>42</v>
      </c>
      <c r="B266" s="50" t="s">
        <v>177</v>
      </c>
      <c r="C266" s="16" t="s">
        <v>178</v>
      </c>
      <c r="D266" s="31">
        <v>838</v>
      </c>
      <c r="E266" s="31">
        <v>0.16</v>
      </c>
      <c r="F266" s="31">
        <v>0.55000000000000004</v>
      </c>
    </row>
    <row r="267" spans="1:6" ht="15" customHeight="1" x14ac:dyDescent="0.3">
      <c r="A267" s="38">
        <v>53</v>
      </c>
      <c r="B267" s="50" t="s">
        <v>193</v>
      </c>
      <c r="C267" s="16" t="s">
        <v>194</v>
      </c>
      <c r="D267" s="31">
        <v>1</v>
      </c>
      <c r="E267" s="31">
        <v>0</v>
      </c>
      <c r="F267" s="31">
        <v>0</v>
      </c>
    </row>
    <row r="268" spans="1:6" ht="15" customHeight="1" x14ac:dyDescent="0.3">
      <c r="A268" s="38">
        <v>57</v>
      </c>
      <c r="B268" s="50" t="s">
        <v>199</v>
      </c>
      <c r="C268" s="16" t="s">
        <v>200</v>
      </c>
      <c r="D268" s="31">
        <v>41</v>
      </c>
      <c r="E268" s="31">
        <v>0.01</v>
      </c>
      <c r="F268" s="31">
        <v>0.03</v>
      </c>
    </row>
    <row r="269" spans="1:6" ht="14.25" customHeight="1" x14ac:dyDescent="0.3">
      <c r="A269" s="46" t="s">
        <v>201</v>
      </c>
      <c r="B269" s="45" t="s">
        <v>794</v>
      </c>
      <c r="C269" s="46" t="s">
        <v>202</v>
      </c>
      <c r="D269" s="46">
        <f>SUM(D270:D295)</f>
        <v>24440</v>
      </c>
      <c r="E269" s="46">
        <f t="shared" ref="E269:F269" si="5">SUM(E270:E295)</f>
        <v>4.5599999999999996</v>
      </c>
      <c r="F269" s="46">
        <f t="shared" si="5"/>
        <v>15.989999999999998</v>
      </c>
    </row>
    <row r="270" spans="1:6" ht="15" customHeight="1" x14ac:dyDescent="0.3">
      <c r="A270" s="38">
        <v>60</v>
      </c>
      <c r="B270" s="50" t="s">
        <v>207</v>
      </c>
      <c r="C270" s="16" t="s">
        <v>208</v>
      </c>
      <c r="D270" s="31">
        <v>3</v>
      </c>
      <c r="E270" s="31">
        <v>0</v>
      </c>
      <c r="F270" s="31">
        <v>0</v>
      </c>
    </row>
    <row r="271" spans="1:6" ht="15" customHeight="1" x14ac:dyDescent="0.3">
      <c r="A271" s="38">
        <v>61</v>
      </c>
      <c r="B271" s="50" t="s">
        <v>209</v>
      </c>
      <c r="C271" s="16" t="s">
        <v>210</v>
      </c>
      <c r="D271" s="31">
        <v>6</v>
      </c>
      <c r="E271" s="31">
        <v>0</v>
      </c>
      <c r="F271" s="31">
        <v>0</v>
      </c>
    </row>
    <row r="272" spans="1:6" ht="15" customHeight="1" x14ac:dyDescent="0.3">
      <c r="A272" s="38">
        <v>62</v>
      </c>
      <c r="B272" s="50" t="s">
        <v>211</v>
      </c>
      <c r="C272" s="16" t="s">
        <v>212</v>
      </c>
      <c r="D272" s="31">
        <v>5</v>
      </c>
      <c r="E272" s="31">
        <v>0</v>
      </c>
      <c r="F272" s="31">
        <v>0</v>
      </c>
    </row>
    <row r="273" spans="1:6" ht="15" customHeight="1" x14ac:dyDescent="0.3">
      <c r="A273" s="38">
        <v>63</v>
      </c>
      <c r="B273" s="50" t="s">
        <v>213</v>
      </c>
      <c r="C273" s="16" t="s">
        <v>214</v>
      </c>
      <c r="D273" s="31">
        <v>2</v>
      </c>
      <c r="E273" s="31">
        <v>0</v>
      </c>
      <c r="F273" s="31">
        <v>0</v>
      </c>
    </row>
    <row r="274" spans="1:6" ht="15" customHeight="1" x14ac:dyDescent="0.3">
      <c r="A274" s="38">
        <v>64</v>
      </c>
      <c r="B274" s="50" t="s">
        <v>215</v>
      </c>
      <c r="C274" s="16" t="s">
        <v>216</v>
      </c>
      <c r="D274" s="31">
        <v>1</v>
      </c>
      <c r="E274" s="31">
        <v>0</v>
      </c>
      <c r="F274" s="31">
        <v>0</v>
      </c>
    </row>
    <row r="275" spans="1:6" ht="15" customHeight="1" x14ac:dyDescent="0.3">
      <c r="A275" s="38">
        <v>70</v>
      </c>
      <c r="B275" s="50" t="s">
        <v>227</v>
      </c>
      <c r="C275" s="16" t="s">
        <v>228</v>
      </c>
      <c r="D275" s="31">
        <v>1</v>
      </c>
      <c r="E275" s="31">
        <v>0</v>
      </c>
      <c r="F275" s="31">
        <v>0</v>
      </c>
    </row>
    <row r="276" spans="1:6" ht="15" customHeight="1" x14ac:dyDescent="0.3">
      <c r="A276" s="38">
        <v>71</v>
      </c>
      <c r="B276" s="50" t="s">
        <v>229</v>
      </c>
      <c r="C276" s="16" t="s">
        <v>230</v>
      </c>
      <c r="D276" s="31">
        <v>1</v>
      </c>
      <c r="E276" s="31">
        <v>0</v>
      </c>
      <c r="F276" s="31">
        <v>0</v>
      </c>
    </row>
    <row r="277" spans="1:6" ht="15" customHeight="1" x14ac:dyDescent="0.3">
      <c r="A277" s="38">
        <v>73</v>
      </c>
      <c r="B277" s="50" t="s">
        <v>233</v>
      </c>
      <c r="C277" s="16" t="s">
        <v>234</v>
      </c>
      <c r="D277" s="31">
        <v>2984</v>
      </c>
      <c r="E277" s="31">
        <v>0.56000000000000005</v>
      </c>
      <c r="F277" s="31">
        <v>1.96</v>
      </c>
    </row>
    <row r="278" spans="1:6" ht="15" customHeight="1" x14ac:dyDescent="0.3">
      <c r="A278" s="38">
        <v>74</v>
      </c>
      <c r="B278" s="50" t="s">
        <v>235</v>
      </c>
      <c r="C278" s="16" t="s">
        <v>236</v>
      </c>
      <c r="D278" s="31">
        <v>1317</v>
      </c>
      <c r="E278" s="31">
        <v>0.25</v>
      </c>
      <c r="F278" s="31">
        <v>0.86</v>
      </c>
    </row>
    <row r="279" spans="1:6" ht="15" customHeight="1" x14ac:dyDescent="0.3">
      <c r="A279" s="38">
        <v>75</v>
      </c>
      <c r="B279" s="50" t="s">
        <v>237</v>
      </c>
      <c r="C279" s="16" t="s">
        <v>238</v>
      </c>
      <c r="D279" s="31">
        <v>1267</v>
      </c>
      <c r="E279" s="31">
        <v>0.24</v>
      </c>
      <c r="F279" s="31">
        <v>0.83</v>
      </c>
    </row>
    <row r="280" spans="1:6" ht="15" customHeight="1" x14ac:dyDescent="0.3">
      <c r="A280" s="38">
        <v>76</v>
      </c>
      <c r="B280" s="50" t="s">
        <v>239</v>
      </c>
      <c r="C280" s="16" t="s">
        <v>240</v>
      </c>
      <c r="D280" s="31">
        <v>869</v>
      </c>
      <c r="E280" s="31">
        <v>0.16</v>
      </c>
      <c r="F280" s="31">
        <v>0.56999999999999995</v>
      </c>
    </row>
    <row r="281" spans="1:6" ht="15" customHeight="1" x14ac:dyDescent="0.3">
      <c r="A281" s="38">
        <v>79</v>
      </c>
      <c r="B281" s="50" t="s">
        <v>245</v>
      </c>
      <c r="C281" s="16" t="s">
        <v>246</v>
      </c>
      <c r="D281" s="31">
        <v>5</v>
      </c>
      <c r="E281" s="31">
        <v>0</v>
      </c>
      <c r="F281" s="31">
        <v>0</v>
      </c>
    </row>
    <row r="282" spans="1:6" ht="15" customHeight="1" x14ac:dyDescent="0.3">
      <c r="A282" s="38">
        <v>80</v>
      </c>
      <c r="B282" s="50" t="s">
        <v>247</v>
      </c>
      <c r="C282" s="16" t="s">
        <v>248</v>
      </c>
      <c r="D282" s="31">
        <v>2</v>
      </c>
      <c r="E282" s="31">
        <v>0</v>
      </c>
      <c r="F282" s="31">
        <v>0</v>
      </c>
    </row>
    <row r="283" spans="1:6" ht="15" customHeight="1" x14ac:dyDescent="0.3">
      <c r="A283" s="38">
        <v>81</v>
      </c>
      <c r="B283" s="50" t="s">
        <v>249</v>
      </c>
      <c r="C283" s="16" t="s">
        <v>250</v>
      </c>
      <c r="D283" s="31">
        <v>4</v>
      </c>
      <c r="E283" s="31">
        <v>0</v>
      </c>
      <c r="F283" s="31">
        <v>0</v>
      </c>
    </row>
    <row r="284" spans="1:6" ht="15" customHeight="1" x14ac:dyDescent="0.3">
      <c r="A284" s="38">
        <v>84</v>
      </c>
      <c r="B284" s="50" t="s">
        <v>255</v>
      </c>
      <c r="C284" s="16" t="s">
        <v>256</v>
      </c>
      <c r="D284" s="31">
        <v>40</v>
      </c>
      <c r="E284" s="31">
        <v>0.01</v>
      </c>
      <c r="F284" s="31">
        <v>0.03</v>
      </c>
    </row>
    <row r="285" spans="1:6" ht="15" customHeight="1" x14ac:dyDescent="0.3">
      <c r="A285" s="38">
        <v>85</v>
      </c>
      <c r="B285" s="50" t="s">
        <v>257</v>
      </c>
      <c r="C285" s="16" t="s">
        <v>258</v>
      </c>
      <c r="D285" s="31">
        <v>3</v>
      </c>
      <c r="E285" s="31">
        <v>0</v>
      </c>
      <c r="F285" s="31">
        <v>0</v>
      </c>
    </row>
    <row r="286" spans="1:6" ht="15" customHeight="1" x14ac:dyDescent="0.3">
      <c r="A286" s="38">
        <v>86</v>
      </c>
      <c r="B286" s="50" t="s">
        <v>259</v>
      </c>
      <c r="C286" s="16" t="s">
        <v>260</v>
      </c>
      <c r="D286" s="31">
        <v>3</v>
      </c>
      <c r="E286" s="31">
        <v>0</v>
      </c>
      <c r="F286" s="31">
        <v>0</v>
      </c>
    </row>
    <row r="287" spans="1:6" ht="15" customHeight="1" x14ac:dyDescent="0.3">
      <c r="A287" s="38">
        <v>87</v>
      </c>
      <c r="B287" s="50" t="s">
        <v>261</v>
      </c>
      <c r="C287" s="16" t="s">
        <v>262</v>
      </c>
      <c r="D287" s="31">
        <v>1</v>
      </c>
      <c r="E287" s="31">
        <v>0</v>
      </c>
      <c r="F287" s="31">
        <v>0</v>
      </c>
    </row>
    <row r="288" spans="1:6" ht="15" customHeight="1" x14ac:dyDescent="0.3">
      <c r="A288" s="38">
        <v>89</v>
      </c>
      <c r="B288" s="50" t="s">
        <v>265</v>
      </c>
      <c r="C288" s="16" t="s">
        <v>266</v>
      </c>
      <c r="D288" s="31">
        <v>40</v>
      </c>
      <c r="E288" s="31">
        <v>0.01</v>
      </c>
      <c r="F288" s="31">
        <v>0.03</v>
      </c>
    </row>
    <row r="289" spans="1:6" ht="15" customHeight="1" x14ac:dyDescent="0.3">
      <c r="A289" s="38">
        <v>90</v>
      </c>
      <c r="B289" s="50" t="s">
        <v>267</v>
      </c>
      <c r="C289" s="16" t="s">
        <v>268</v>
      </c>
      <c r="D289" s="31">
        <v>156</v>
      </c>
      <c r="E289" s="31">
        <v>0.03</v>
      </c>
      <c r="F289" s="31">
        <v>0.1</v>
      </c>
    </row>
    <row r="290" spans="1:6" ht="15" customHeight="1" x14ac:dyDescent="0.3">
      <c r="A290" s="38">
        <v>91</v>
      </c>
      <c r="B290" s="50" t="s">
        <v>269</v>
      </c>
      <c r="C290" s="16" t="s">
        <v>270</v>
      </c>
      <c r="D290" s="31">
        <v>1513</v>
      </c>
      <c r="E290" s="31">
        <v>0.28000000000000003</v>
      </c>
      <c r="F290" s="31">
        <v>0.99</v>
      </c>
    </row>
    <row r="291" spans="1:6" ht="15" customHeight="1" x14ac:dyDescent="0.3">
      <c r="A291" s="38">
        <v>92</v>
      </c>
      <c r="B291" s="50" t="s">
        <v>271</v>
      </c>
      <c r="C291" s="16" t="s">
        <v>272</v>
      </c>
      <c r="D291" s="31">
        <v>9633</v>
      </c>
      <c r="E291" s="31">
        <v>1.8</v>
      </c>
      <c r="F291" s="31">
        <v>6.31</v>
      </c>
    </row>
    <row r="292" spans="1:6" ht="15" customHeight="1" x14ac:dyDescent="0.3">
      <c r="A292" s="38">
        <v>93</v>
      </c>
      <c r="B292" s="50" t="s">
        <v>273</v>
      </c>
      <c r="C292" s="16" t="s">
        <v>274</v>
      </c>
      <c r="D292" s="31">
        <v>4020</v>
      </c>
      <c r="E292" s="31">
        <v>0.75</v>
      </c>
      <c r="F292" s="31">
        <v>2.63</v>
      </c>
    </row>
    <row r="293" spans="1:6" ht="15" customHeight="1" x14ac:dyDescent="0.3">
      <c r="A293" s="38">
        <v>94</v>
      </c>
      <c r="B293" s="50" t="s">
        <v>275</v>
      </c>
      <c r="C293" s="16" t="s">
        <v>276</v>
      </c>
      <c r="D293" s="31">
        <v>20</v>
      </c>
      <c r="E293" s="31">
        <v>0</v>
      </c>
      <c r="F293" s="31">
        <v>0.01</v>
      </c>
    </row>
    <row r="294" spans="1:6" ht="15" customHeight="1" x14ac:dyDescent="0.3">
      <c r="A294" s="38">
        <v>95</v>
      </c>
      <c r="B294" s="50" t="s">
        <v>277</v>
      </c>
      <c r="C294" s="16" t="s">
        <v>278</v>
      </c>
      <c r="D294" s="31">
        <v>9</v>
      </c>
      <c r="E294" s="31">
        <v>0</v>
      </c>
      <c r="F294" s="31">
        <v>0.01</v>
      </c>
    </row>
    <row r="295" spans="1:6" ht="15" customHeight="1" x14ac:dyDescent="0.3">
      <c r="A295" s="38">
        <v>96</v>
      </c>
      <c r="B295" s="50" t="s">
        <v>279</v>
      </c>
      <c r="C295" s="16" t="s">
        <v>280</v>
      </c>
      <c r="D295" s="31">
        <v>2535</v>
      </c>
      <c r="E295" s="31">
        <v>0.47</v>
      </c>
      <c r="F295" s="31">
        <v>1.66</v>
      </c>
    </row>
    <row r="296" spans="1:6" ht="15" customHeight="1" x14ac:dyDescent="0.3">
      <c r="A296" s="46" t="s">
        <v>281</v>
      </c>
      <c r="B296" s="52" t="s">
        <v>795</v>
      </c>
      <c r="C296" s="46" t="s">
        <v>282</v>
      </c>
      <c r="D296" s="46">
        <f>SUM(D297:D299)</f>
        <v>2697</v>
      </c>
      <c r="E296" s="46">
        <f t="shared" ref="E296:F296" si="6">SUM(E297:E299)</f>
        <v>0.5</v>
      </c>
      <c r="F296" s="46">
        <f t="shared" si="6"/>
        <v>1.77</v>
      </c>
    </row>
    <row r="297" spans="1:6" ht="15" customHeight="1" x14ac:dyDescent="0.3">
      <c r="A297" s="38">
        <v>97</v>
      </c>
      <c r="B297" s="50" t="s">
        <v>283</v>
      </c>
      <c r="C297" s="16" t="s">
        <v>284</v>
      </c>
      <c r="D297" s="31">
        <v>1143</v>
      </c>
      <c r="E297" s="31">
        <v>0.21</v>
      </c>
      <c r="F297" s="31">
        <v>0.75</v>
      </c>
    </row>
    <row r="298" spans="1:6" ht="15" customHeight="1" x14ac:dyDescent="0.3">
      <c r="A298" s="38">
        <v>98</v>
      </c>
      <c r="B298" s="50" t="s">
        <v>285</v>
      </c>
      <c r="C298" s="16" t="s">
        <v>286</v>
      </c>
      <c r="D298" s="38">
        <v>122</v>
      </c>
      <c r="E298" s="133">
        <v>0.02</v>
      </c>
      <c r="F298" s="133">
        <v>0.08</v>
      </c>
    </row>
    <row r="299" spans="1:6" ht="15" customHeight="1" x14ac:dyDescent="0.3">
      <c r="A299" s="38">
        <v>99</v>
      </c>
      <c r="B299" s="50" t="s">
        <v>287</v>
      </c>
      <c r="C299" s="16" t="s">
        <v>288</v>
      </c>
      <c r="D299" s="135">
        <v>1432</v>
      </c>
      <c r="E299" s="135">
        <v>0.27</v>
      </c>
      <c r="F299" s="135">
        <v>0.94</v>
      </c>
    </row>
    <row r="300" spans="1:6" ht="15" customHeight="1" x14ac:dyDescent="0.3">
      <c r="A300" s="46" t="s">
        <v>291</v>
      </c>
      <c r="B300" s="45" t="s">
        <v>796</v>
      </c>
      <c r="C300" s="46" t="s">
        <v>292</v>
      </c>
      <c r="D300" s="46">
        <f>SUM(D301:D309)</f>
        <v>3120</v>
      </c>
      <c r="E300" s="46">
        <f t="shared" ref="E300:F300" si="7">SUM(E301:E309)</f>
        <v>0.58000000000000007</v>
      </c>
      <c r="F300" s="46">
        <f t="shared" si="7"/>
        <v>2.04</v>
      </c>
    </row>
    <row r="301" spans="1:6" ht="15" customHeight="1" x14ac:dyDescent="0.3">
      <c r="A301" s="38">
        <v>101</v>
      </c>
      <c r="B301" s="50" t="s">
        <v>293</v>
      </c>
      <c r="C301" s="16" t="s">
        <v>294</v>
      </c>
      <c r="D301" s="31">
        <v>18</v>
      </c>
      <c r="E301" s="31">
        <v>0</v>
      </c>
      <c r="F301" s="31">
        <v>0.01</v>
      </c>
    </row>
    <row r="302" spans="1:6" ht="15" customHeight="1" x14ac:dyDescent="0.3">
      <c r="A302" s="38">
        <v>102</v>
      </c>
      <c r="B302" s="50" t="s">
        <v>295</v>
      </c>
      <c r="C302" s="16" t="s">
        <v>296</v>
      </c>
      <c r="D302" s="31">
        <v>7</v>
      </c>
      <c r="E302" s="31">
        <v>0</v>
      </c>
      <c r="F302" s="31">
        <v>0</v>
      </c>
    </row>
    <row r="303" spans="1:6" ht="15" customHeight="1" x14ac:dyDescent="0.3">
      <c r="A303" s="38">
        <v>103</v>
      </c>
      <c r="B303" s="50" t="s">
        <v>297</v>
      </c>
      <c r="C303" s="16" t="s">
        <v>298</v>
      </c>
      <c r="D303" s="31">
        <v>223</v>
      </c>
      <c r="E303" s="31">
        <v>0.04</v>
      </c>
      <c r="F303" s="31">
        <v>0.15</v>
      </c>
    </row>
    <row r="304" spans="1:6" ht="15" customHeight="1" x14ac:dyDescent="0.3">
      <c r="A304" s="38">
        <v>104</v>
      </c>
      <c r="B304" s="50" t="s">
        <v>299</v>
      </c>
      <c r="C304" s="16" t="s">
        <v>300</v>
      </c>
      <c r="D304" s="31">
        <v>37</v>
      </c>
      <c r="E304" s="31">
        <v>0.01</v>
      </c>
      <c r="F304" s="31">
        <v>0.02</v>
      </c>
    </row>
    <row r="305" spans="1:6" ht="15" customHeight="1" x14ac:dyDescent="0.3">
      <c r="A305" s="38">
        <v>105</v>
      </c>
      <c r="B305" s="50" t="s">
        <v>301</v>
      </c>
      <c r="C305" s="16" t="s">
        <v>302</v>
      </c>
      <c r="D305" s="31">
        <v>4</v>
      </c>
      <c r="E305" s="31">
        <v>0</v>
      </c>
      <c r="F305" s="31">
        <v>0</v>
      </c>
    </row>
    <row r="306" spans="1:6" ht="15" customHeight="1" x14ac:dyDescent="0.3">
      <c r="A306" s="38">
        <v>107</v>
      </c>
      <c r="B306" s="50" t="s">
        <v>305</v>
      </c>
      <c r="C306" s="16" t="s">
        <v>306</v>
      </c>
      <c r="D306" s="31">
        <v>10</v>
      </c>
      <c r="E306" s="31">
        <v>0</v>
      </c>
      <c r="F306" s="31">
        <v>0.01</v>
      </c>
    </row>
    <row r="307" spans="1:6" ht="15" customHeight="1" x14ac:dyDescent="0.3">
      <c r="A307" s="38">
        <v>109</v>
      </c>
      <c r="B307" s="50" t="s">
        <v>309</v>
      </c>
      <c r="C307" s="16" t="s">
        <v>310</v>
      </c>
      <c r="D307" s="31">
        <v>115</v>
      </c>
      <c r="E307" s="31">
        <v>0.02</v>
      </c>
      <c r="F307" s="31">
        <v>0.08</v>
      </c>
    </row>
    <row r="308" spans="1:6" ht="15" customHeight="1" x14ac:dyDescent="0.3">
      <c r="A308" s="38">
        <v>110</v>
      </c>
      <c r="B308" s="50" t="s">
        <v>311</v>
      </c>
      <c r="C308" s="16" t="s">
        <v>312</v>
      </c>
      <c r="D308" s="31">
        <v>2</v>
      </c>
      <c r="E308" s="31">
        <v>0</v>
      </c>
      <c r="F308" s="31">
        <v>0</v>
      </c>
    </row>
    <row r="309" spans="1:6" ht="15" customHeight="1" x14ac:dyDescent="0.3">
      <c r="A309" s="38">
        <v>111</v>
      </c>
      <c r="B309" s="50" t="s">
        <v>313</v>
      </c>
      <c r="C309" s="16" t="s">
        <v>314</v>
      </c>
      <c r="D309" s="31">
        <v>2704</v>
      </c>
      <c r="E309" s="31">
        <v>0.51</v>
      </c>
      <c r="F309" s="31">
        <v>1.77</v>
      </c>
    </row>
    <row r="310" spans="1:6" ht="15" customHeight="1" x14ac:dyDescent="0.3">
      <c r="A310" s="46" t="s">
        <v>315</v>
      </c>
      <c r="B310" s="45" t="s">
        <v>797</v>
      </c>
      <c r="C310" s="46" t="s">
        <v>316</v>
      </c>
      <c r="D310" s="46">
        <f>SUM(D311:D314)</f>
        <v>5</v>
      </c>
      <c r="E310" s="46">
        <f t="shared" ref="E310:F310" si="8">SUM(E311:E314)</f>
        <v>0</v>
      </c>
      <c r="F310" s="46">
        <f t="shared" si="8"/>
        <v>0</v>
      </c>
    </row>
    <row r="311" spans="1:6" ht="15" customHeight="1" x14ac:dyDescent="0.3">
      <c r="A311" s="38">
        <v>115</v>
      </c>
      <c r="B311" s="50" t="s">
        <v>323</v>
      </c>
      <c r="C311" s="16" t="s">
        <v>324</v>
      </c>
      <c r="D311" s="31">
        <v>1</v>
      </c>
      <c r="E311" s="31">
        <v>0</v>
      </c>
      <c r="F311" s="31">
        <v>0</v>
      </c>
    </row>
    <row r="312" spans="1:6" ht="15" customHeight="1" x14ac:dyDescent="0.3">
      <c r="A312" s="38">
        <v>116</v>
      </c>
      <c r="B312" s="50" t="s">
        <v>325</v>
      </c>
      <c r="C312" s="16" t="s">
        <v>326</v>
      </c>
      <c r="D312" s="31">
        <v>1</v>
      </c>
      <c r="E312" s="31">
        <v>0</v>
      </c>
      <c r="F312" s="31">
        <v>0</v>
      </c>
    </row>
    <row r="313" spans="1:6" ht="15" customHeight="1" x14ac:dyDescent="0.3">
      <c r="A313" s="38">
        <v>117</v>
      </c>
      <c r="B313" s="50" t="s">
        <v>327</v>
      </c>
      <c r="C313" s="16" t="s">
        <v>328</v>
      </c>
      <c r="D313" s="31">
        <v>2</v>
      </c>
      <c r="E313" s="31">
        <v>0</v>
      </c>
      <c r="F313" s="31">
        <v>0</v>
      </c>
    </row>
    <row r="314" spans="1:6" ht="15" customHeight="1" x14ac:dyDescent="0.3">
      <c r="A314" s="38">
        <v>119</v>
      </c>
      <c r="B314" s="50" t="s">
        <v>331</v>
      </c>
      <c r="C314" s="16" t="s">
        <v>332</v>
      </c>
      <c r="D314" s="31">
        <v>1</v>
      </c>
      <c r="E314" s="31">
        <v>0</v>
      </c>
      <c r="F314" s="31">
        <v>0</v>
      </c>
    </row>
    <row r="315" spans="1:6" ht="15" customHeight="1" x14ac:dyDescent="0.3">
      <c r="A315" s="46" t="s">
        <v>333</v>
      </c>
      <c r="B315" s="45" t="s">
        <v>798</v>
      </c>
      <c r="C315" s="46" t="s">
        <v>334</v>
      </c>
      <c r="D315" s="46">
        <f>SUM(D316:D320)</f>
        <v>13</v>
      </c>
      <c r="E315" s="46">
        <f t="shared" ref="E315:F315" si="9">SUM(E316:E320)</f>
        <v>0</v>
      </c>
      <c r="F315" s="46">
        <f t="shared" si="9"/>
        <v>0.01</v>
      </c>
    </row>
    <row r="316" spans="1:6" ht="15" customHeight="1" x14ac:dyDescent="0.3">
      <c r="A316" s="38">
        <v>123</v>
      </c>
      <c r="B316" s="50" t="s">
        <v>341</v>
      </c>
      <c r="C316" s="16" t="s">
        <v>342</v>
      </c>
      <c r="D316" s="31">
        <v>2</v>
      </c>
      <c r="E316" s="31">
        <v>0</v>
      </c>
      <c r="F316" s="31">
        <v>0</v>
      </c>
    </row>
    <row r="317" spans="1:6" ht="15" customHeight="1" x14ac:dyDescent="0.3">
      <c r="A317" s="38">
        <v>124</v>
      </c>
      <c r="B317" s="50" t="s">
        <v>343</v>
      </c>
      <c r="C317" s="16" t="s">
        <v>344</v>
      </c>
      <c r="D317" s="31">
        <v>8</v>
      </c>
      <c r="E317" s="31">
        <v>0</v>
      </c>
      <c r="F317" s="31">
        <v>0.01</v>
      </c>
    </row>
    <row r="318" spans="1:6" ht="15" customHeight="1" x14ac:dyDescent="0.3">
      <c r="A318" s="38">
        <v>125</v>
      </c>
      <c r="B318" s="50" t="s">
        <v>345</v>
      </c>
      <c r="C318" s="16" t="s">
        <v>346</v>
      </c>
      <c r="D318" s="31">
        <v>1</v>
      </c>
      <c r="E318" s="31">
        <v>0</v>
      </c>
      <c r="F318" s="31">
        <v>0</v>
      </c>
    </row>
    <row r="319" spans="1:6" ht="15" customHeight="1" x14ac:dyDescent="0.3">
      <c r="A319" s="38">
        <v>127</v>
      </c>
      <c r="B319" s="50" t="s">
        <v>349</v>
      </c>
      <c r="C319" s="16" t="s">
        <v>350</v>
      </c>
      <c r="D319" s="31">
        <v>1</v>
      </c>
      <c r="E319" s="31">
        <v>0</v>
      </c>
      <c r="F319" s="31">
        <v>0</v>
      </c>
    </row>
    <row r="320" spans="1:6" ht="15" customHeight="1" x14ac:dyDescent="0.3">
      <c r="A320" s="38">
        <v>129</v>
      </c>
      <c r="B320" s="50" t="s">
        <v>353</v>
      </c>
      <c r="C320" s="53" t="s">
        <v>354</v>
      </c>
      <c r="D320" s="38">
        <v>1</v>
      </c>
      <c r="E320" s="133">
        <v>0</v>
      </c>
      <c r="F320" s="133">
        <v>0</v>
      </c>
    </row>
    <row r="321" spans="1:6" ht="15" customHeight="1" x14ac:dyDescent="0.3">
      <c r="A321" s="46" t="s">
        <v>355</v>
      </c>
      <c r="B321" s="45" t="s">
        <v>799</v>
      </c>
      <c r="C321" s="46" t="s">
        <v>356</v>
      </c>
      <c r="D321" s="46">
        <f>SUM(D322:D323)</f>
        <v>2</v>
      </c>
      <c r="E321" s="46">
        <f t="shared" ref="E321:F321" si="10">SUM(E322:E323)</f>
        <v>0</v>
      </c>
      <c r="F321" s="46">
        <f t="shared" si="10"/>
        <v>0</v>
      </c>
    </row>
    <row r="322" spans="1:6" ht="15" customHeight="1" x14ac:dyDescent="0.3">
      <c r="A322" s="38">
        <v>133</v>
      </c>
      <c r="B322" s="50" t="s">
        <v>363</v>
      </c>
      <c r="C322" s="16" t="s">
        <v>364</v>
      </c>
      <c r="D322" s="31">
        <v>1</v>
      </c>
      <c r="E322" s="31">
        <v>0</v>
      </c>
      <c r="F322" s="31">
        <v>0</v>
      </c>
    </row>
    <row r="323" spans="1:6" ht="15" customHeight="1" x14ac:dyDescent="0.3">
      <c r="A323" s="38">
        <v>137</v>
      </c>
      <c r="B323" s="50" t="s">
        <v>371</v>
      </c>
      <c r="C323" s="16" t="s">
        <v>372</v>
      </c>
      <c r="D323" s="31">
        <v>1</v>
      </c>
      <c r="E323" s="31">
        <v>0</v>
      </c>
      <c r="F323" s="31">
        <v>0</v>
      </c>
    </row>
    <row r="324" spans="1:6" ht="15" customHeight="1" x14ac:dyDescent="0.3">
      <c r="A324" s="46" t="s">
        <v>377</v>
      </c>
      <c r="B324" s="45" t="s">
        <v>800</v>
      </c>
      <c r="C324" s="46" t="s">
        <v>378</v>
      </c>
      <c r="D324" s="46">
        <f>D325+D326</f>
        <v>2</v>
      </c>
      <c r="E324" s="46">
        <f t="shared" ref="E324:F324" si="11">E325+E326</f>
        <v>0</v>
      </c>
      <c r="F324" s="46">
        <f t="shared" si="11"/>
        <v>0</v>
      </c>
    </row>
    <row r="325" spans="1:6" ht="15" customHeight="1" x14ac:dyDescent="0.3">
      <c r="A325" s="38">
        <v>140</v>
      </c>
      <c r="B325" s="50" t="s">
        <v>379</v>
      </c>
      <c r="C325" s="16" t="s">
        <v>380</v>
      </c>
      <c r="D325" s="135">
        <v>1</v>
      </c>
      <c r="E325" s="135">
        <v>0</v>
      </c>
      <c r="F325" s="135">
        <v>0</v>
      </c>
    </row>
    <row r="326" spans="1:6" ht="15" customHeight="1" x14ac:dyDescent="0.3">
      <c r="A326" s="38">
        <v>141</v>
      </c>
      <c r="B326" s="50" t="s">
        <v>381</v>
      </c>
      <c r="C326" s="16" t="s">
        <v>382</v>
      </c>
      <c r="D326" s="38">
        <v>1</v>
      </c>
      <c r="E326" s="133">
        <v>0</v>
      </c>
      <c r="F326" s="133">
        <v>0</v>
      </c>
    </row>
    <row r="327" spans="1:6" ht="15" customHeight="1" x14ac:dyDescent="0.3">
      <c r="A327" s="46" t="s">
        <v>385</v>
      </c>
      <c r="B327" s="45" t="s">
        <v>801</v>
      </c>
      <c r="C327" s="46" t="s">
        <v>386</v>
      </c>
      <c r="D327" s="46">
        <f>SUM(D328:D335)</f>
        <v>132</v>
      </c>
      <c r="E327" s="46">
        <f t="shared" ref="E327:F327" si="12">SUM(E328:E335)</f>
        <v>0.03</v>
      </c>
      <c r="F327" s="46">
        <f t="shared" si="12"/>
        <v>0.08</v>
      </c>
    </row>
    <row r="328" spans="1:6" ht="15" customHeight="1" x14ac:dyDescent="0.3">
      <c r="A328" s="38">
        <v>145</v>
      </c>
      <c r="B328" s="50" t="s">
        <v>391</v>
      </c>
      <c r="C328" s="16" t="s">
        <v>392</v>
      </c>
      <c r="D328" s="31">
        <v>31</v>
      </c>
      <c r="E328" s="31">
        <v>0.01</v>
      </c>
      <c r="F328" s="31">
        <v>0.02</v>
      </c>
    </row>
    <row r="329" spans="1:6" ht="15" customHeight="1" x14ac:dyDescent="0.3">
      <c r="A329" s="38">
        <v>150</v>
      </c>
      <c r="B329" s="50" t="s">
        <v>401</v>
      </c>
      <c r="C329" s="16" t="s">
        <v>402</v>
      </c>
      <c r="D329" s="31">
        <v>13</v>
      </c>
      <c r="E329" s="31">
        <v>0</v>
      </c>
      <c r="F329" s="31">
        <v>0.01</v>
      </c>
    </row>
    <row r="330" spans="1:6" ht="15" customHeight="1" x14ac:dyDescent="0.3">
      <c r="A330" s="38">
        <v>152</v>
      </c>
      <c r="B330" s="50" t="s">
        <v>405</v>
      </c>
      <c r="C330" s="16" t="s">
        <v>406</v>
      </c>
      <c r="D330" s="31">
        <v>5</v>
      </c>
      <c r="E330" s="31">
        <v>0</v>
      </c>
      <c r="F330" s="31">
        <v>0</v>
      </c>
    </row>
    <row r="331" spans="1:6" ht="15" customHeight="1" x14ac:dyDescent="0.3">
      <c r="A331" s="38">
        <v>160</v>
      </c>
      <c r="B331" s="50" t="s">
        <v>421</v>
      </c>
      <c r="C331" s="16" t="s">
        <v>422</v>
      </c>
      <c r="D331" s="31">
        <v>3</v>
      </c>
      <c r="E331" s="31">
        <v>0</v>
      </c>
      <c r="F331" s="31">
        <v>0</v>
      </c>
    </row>
    <row r="332" spans="1:6" ht="15" customHeight="1" x14ac:dyDescent="0.3">
      <c r="A332" s="38">
        <v>161</v>
      </c>
      <c r="B332" s="50" t="s">
        <v>423</v>
      </c>
      <c r="C332" s="16" t="s">
        <v>424</v>
      </c>
      <c r="D332" s="31">
        <v>27</v>
      </c>
      <c r="E332" s="31">
        <v>0.01</v>
      </c>
      <c r="F332" s="31">
        <v>0.02</v>
      </c>
    </row>
    <row r="333" spans="1:6" ht="15" customHeight="1" x14ac:dyDescent="0.3">
      <c r="A333" s="38">
        <v>162</v>
      </c>
      <c r="B333" s="50" t="s">
        <v>425</v>
      </c>
      <c r="C333" s="16" t="s">
        <v>426</v>
      </c>
      <c r="D333" s="31">
        <v>48</v>
      </c>
      <c r="E333" s="31">
        <v>0.01</v>
      </c>
      <c r="F333" s="31">
        <v>0.03</v>
      </c>
    </row>
    <row r="334" spans="1:6" ht="15" customHeight="1" x14ac:dyDescent="0.3">
      <c r="A334" s="38">
        <v>163</v>
      </c>
      <c r="B334" s="50" t="s">
        <v>427</v>
      </c>
      <c r="C334" s="16" t="s">
        <v>428</v>
      </c>
      <c r="D334" s="31">
        <v>4</v>
      </c>
      <c r="E334" s="31">
        <v>0</v>
      </c>
      <c r="F334" s="31">
        <v>0</v>
      </c>
    </row>
    <row r="335" spans="1:6" ht="15" customHeight="1" x14ac:dyDescent="0.3">
      <c r="A335" s="38">
        <v>164</v>
      </c>
      <c r="B335" s="50" t="s">
        <v>429</v>
      </c>
      <c r="C335" s="16" t="s">
        <v>430</v>
      </c>
      <c r="D335" s="31">
        <v>1</v>
      </c>
      <c r="E335" s="31">
        <v>0</v>
      </c>
      <c r="F335" s="31">
        <v>0</v>
      </c>
    </row>
    <row r="336" spans="1:6" ht="15" customHeight="1" x14ac:dyDescent="0.3">
      <c r="A336" s="46" t="s">
        <v>431</v>
      </c>
      <c r="B336" s="45" t="s">
        <v>432</v>
      </c>
      <c r="C336" s="46" t="s">
        <v>433</v>
      </c>
      <c r="D336" s="46">
        <f>D337+D338</f>
        <v>4</v>
      </c>
      <c r="E336" s="46">
        <f t="shared" ref="E336:F336" si="13">E337+E338</f>
        <v>0</v>
      </c>
      <c r="F336" s="46">
        <f t="shared" si="13"/>
        <v>0</v>
      </c>
    </row>
    <row r="337" spans="1:6" ht="15" customHeight="1" x14ac:dyDescent="0.3">
      <c r="A337" s="38">
        <v>165</v>
      </c>
      <c r="B337" s="50" t="s">
        <v>434</v>
      </c>
      <c r="C337" s="16" t="s">
        <v>435</v>
      </c>
      <c r="D337" s="31">
        <v>1</v>
      </c>
      <c r="E337" s="31">
        <v>0</v>
      </c>
      <c r="F337" s="31">
        <v>0</v>
      </c>
    </row>
    <row r="338" spans="1:6" ht="15" customHeight="1" x14ac:dyDescent="0.3">
      <c r="A338" s="38">
        <v>170</v>
      </c>
      <c r="B338" s="50" t="s">
        <v>444</v>
      </c>
      <c r="C338" s="16" t="s">
        <v>445</v>
      </c>
      <c r="D338" s="31">
        <v>3</v>
      </c>
      <c r="E338" s="31">
        <v>0</v>
      </c>
      <c r="F338" s="31">
        <v>0</v>
      </c>
    </row>
    <row r="339" spans="1:6" ht="15" customHeight="1" x14ac:dyDescent="0.3">
      <c r="A339" s="46" t="s">
        <v>464</v>
      </c>
      <c r="B339" s="45" t="s">
        <v>465</v>
      </c>
      <c r="C339" s="46" t="s">
        <v>466</v>
      </c>
      <c r="D339" s="46">
        <f>SUM(D340:D346)</f>
        <v>31</v>
      </c>
      <c r="E339" s="46">
        <f t="shared" ref="E339:F339" si="14">SUM(E340:E346)</f>
        <v>0</v>
      </c>
      <c r="F339" s="46">
        <f t="shared" si="14"/>
        <v>0.01</v>
      </c>
    </row>
    <row r="340" spans="1:6" ht="15" customHeight="1" x14ac:dyDescent="0.3">
      <c r="A340" s="38">
        <v>184</v>
      </c>
      <c r="B340" s="50" t="s">
        <v>475</v>
      </c>
      <c r="C340" s="16" t="s">
        <v>476</v>
      </c>
      <c r="D340" s="31">
        <v>3</v>
      </c>
      <c r="E340" s="31">
        <v>0</v>
      </c>
      <c r="F340" s="31">
        <v>0</v>
      </c>
    </row>
    <row r="341" spans="1:6" ht="15" customHeight="1" x14ac:dyDescent="0.3">
      <c r="A341" s="38">
        <v>187</v>
      </c>
      <c r="B341" s="50" t="s">
        <v>481</v>
      </c>
      <c r="C341" s="16" t="s">
        <v>482</v>
      </c>
      <c r="D341" s="31">
        <v>5</v>
      </c>
      <c r="E341" s="31">
        <v>0</v>
      </c>
      <c r="F341" s="31">
        <v>0</v>
      </c>
    </row>
    <row r="342" spans="1:6" ht="15" customHeight="1" x14ac:dyDescent="0.3">
      <c r="A342" s="38">
        <v>189</v>
      </c>
      <c r="B342" s="50" t="s">
        <v>485</v>
      </c>
      <c r="C342" s="16" t="s">
        <v>486</v>
      </c>
      <c r="D342" s="31">
        <v>2</v>
      </c>
      <c r="E342" s="31">
        <v>0</v>
      </c>
      <c r="F342" s="31">
        <v>0</v>
      </c>
    </row>
    <row r="343" spans="1:6" ht="15" customHeight="1" x14ac:dyDescent="0.3">
      <c r="A343" s="38">
        <v>192</v>
      </c>
      <c r="B343" s="50" t="s">
        <v>491</v>
      </c>
      <c r="C343" s="16" t="s">
        <v>492</v>
      </c>
      <c r="D343" s="31">
        <v>12</v>
      </c>
      <c r="E343" s="31">
        <v>0</v>
      </c>
      <c r="F343" s="31">
        <v>0.01</v>
      </c>
    </row>
    <row r="344" spans="1:6" ht="15" customHeight="1" x14ac:dyDescent="0.3">
      <c r="A344" s="38">
        <v>194</v>
      </c>
      <c r="B344" s="50" t="s">
        <v>495</v>
      </c>
      <c r="C344" s="16" t="s">
        <v>496</v>
      </c>
      <c r="D344" s="31">
        <v>3</v>
      </c>
      <c r="E344" s="31">
        <v>0</v>
      </c>
      <c r="F344" s="31">
        <v>0</v>
      </c>
    </row>
    <row r="345" spans="1:6" ht="15" customHeight="1" x14ac:dyDescent="0.3">
      <c r="A345" s="38">
        <v>195</v>
      </c>
      <c r="B345" s="50" t="s">
        <v>497</v>
      </c>
      <c r="C345" s="16" t="s">
        <v>498</v>
      </c>
      <c r="D345" s="31">
        <v>2</v>
      </c>
      <c r="E345" s="31">
        <v>0</v>
      </c>
      <c r="F345" s="31">
        <v>0</v>
      </c>
    </row>
    <row r="346" spans="1:6" ht="15" customHeight="1" x14ac:dyDescent="0.3">
      <c r="A346" s="38">
        <v>197</v>
      </c>
      <c r="B346" s="50" t="s">
        <v>501</v>
      </c>
      <c r="C346" s="16" t="s">
        <v>502</v>
      </c>
      <c r="D346" s="31">
        <v>4</v>
      </c>
      <c r="E346" s="31">
        <v>0</v>
      </c>
      <c r="F346" s="31">
        <v>0</v>
      </c>
    </row>
    <row r="347" spans="1:6" ht="15" customHeight="1" x14ac:dyDescent="0.3">
      <c r="A347" s="46" t="s">
        <v>503</v>
      </c>
      <c r="B347" s="45" t="s">
        <v>802</v>
      </c>
      <c r="C347" s="46" t="s">
        <v>504</v>
      </c>
      <c r="D347" s="46">
        <f>D348+D349</f>
        <v>1457</v>
      </c>
      <c r="E347" s="46">
        <f t="shared" ref="E347:F347" si="15">E348+E349</f>
        <v>0.27</v>
      </c>
      <c r="F347" s="46">
        <f t="shared" si="15"/>
        <v>0.96</v>
      </c>
    </row>
    <row r="348" spans="1:6" ht="15" customHeight="1" x14ac:dyDescent="0.3">
      <c r="A348" s="38">
        <v>198</v>
      </c>
      <c r="B348" s="21" t="s">
        <v>505</v>
      </c>
      <c r="C348" s="54" t="s">
        <v>506</v>
      </c>
      <c r="D348" s="31">
        <v>487</v>
      </c>
      <c r="E348" s="31">
        <v>0.09</v>
      </c>
      <c r="F348" s="31">
        <v>0.32</v>
      </c>
    </row>
    <row r="349" spans="1:6" ht="15" customHeight="1" x14ac:dyDescent="0.3">
      <c r="A349" s="38">
        <v>199</v>
      </c>
      <c r="B349" s="21" t="s">
        <v>507</v>
      </c>
      <c r="C349" s="54" t="s">
        <v>508</v>
      </c>
      <c r="D349" s="31">
        <v>970</v>
      </c>
      <c r="E349" s="31">
        <v>0.18</v>
      </c>
      <c r="F349" s="31">
        <v>0.64</v>
      </c>
    </row>
    <row r="350" spans="1:6" ht="15" customHeight="1" x14ac:dyDescent="0.3">
      <c r="A350" s="46" t="s">
        <v>509</v>
      </c>
      <c r="B350" s="45" t="s">
        <v>803</v>
      </c>
      <c r="C350" s="46" t="s">
        <v>510</v>
      </c>
      <c r="D350" s="46">
        <f>SUM(D351:D355)</f>
        <v>35</v>
      </c>
      <c r="E350" s="46">
        <f t="shared" ref="E350:F350" si="16">SUM(E351:E355)</f>
        <v>0</v>
      </c>
      <c r="F350" s="46">
        <f t="shared" si="16"/>
        <v>0.02</v>
      </c>
    </row>
    <row r="351" spans="1:6" ht="15" customHeight="1" x14ac:dyDescent="0.3">
      <c r="A351" s="38">
        <v>204</v>
      </c>
      <c r="B351" s="21" t="s">
        <v>519</v>
      </c>
      <c r="C351" s="54" t="s">
        <v>520</v>
      </c>
      <c r="D351" s="31">
        <v>6</v>
      </c>
      <c r="E351" s="31">
        <v>0</v>
      </c>
      <c r="F351" s="31">
        <v>0</v>
      </c>
    </row>
    <row r="352" spans="1:6" ht="15" customHeight="1" x14ac:dyDescent="0.3">
      <c r="A352" s="38">
        <v>206</v>
      </c>
      <c r="B352" s="21" t="s">
        <v>523</v>
      </c>
      <c r="C352" s="54" t="s">
        <v>524</v>
      </c>
      <c r="D352" s="31">
        <v>10</v>
      </c>
      <c r="E352" s="31">
        <v>0</v>
      </c>
      <c r="F352" s="31">
        <v>0.01</v>
      </c>
    </row>
    <row r="353" spans="1:6" ht="15" customHeight="1" x14ac:dyDescent="0.3">
      <c r="A353" s="38">
        <v>207</v>
      </c>
      <c r="B353" s="21" t="s">
        <v>525</v>
      </c>
      <c r="C353" s="54" t="s">
        <v>526</v>
      </c>
      <c r="D353" s="31">
        <v>5</v>
      </c>
      <c r="E353" s="31">
        <v>0</v>
      </c>
      <c r="F353" s="31">
        <v>0</v>
      </c>
    </row>
    <row r="354" spans="1:6" ht="15" customHeight="1" x14ac:dyDescent="0.3">
      <c r="A354" s="38">
        <v>208</v>
      </c>
      <c r="B354" s="21" t="s">
        <v>527</v>
      </c>
      <c r="C354" s="54" t="s">
        <v>528</v>
      </c>
      <c r="D354" s="31">
        <v>12</v>
      </c>
      <c r="E354" s="31">
        <v>0</v>
      </c>
      <c r="F354" s="31">
        <v>0.01</v>
      </c>
    </row>
    <row r="355" spans="1:6" ht="15" customHeight="1" x14ac:dyDescent="0.3">
      <c r="A355" s="38">
        <v>210</v>
      </c>
      <c r="B355" s="21" t="s">
        <v>531</v>
      </c>
      <c r="C355" s="54" t="s">
        <v>532</v>
      </c>
      <c r="D355" s="31">
        <v>2</v>
      </c>
      <c r="E355" s="31">
        <v>0</v>
      </c>
      <c r="F355" s="31">
        <v>0</v>
      </c>
    </row>
    <row r="356" spans="1:6" ht="15" customHeight="1" x14ac:dyDescent="0.3">
      <c r="A356" s="46" t="s">
        <v>533</v>
      </c>
      <c r="B356" s="45" t="s">
        <v>804</v>
      </c>
      <c r="C356" s="46" t="s">
        <v>534</v>
      </c>
      <c r="D356" s="46">
        <f>SUM(D357:D375)</f>
        <v>159837</v>
      </c>
      <c r="E356" s="46">
        <f t="shared" ref="E356:F356" si="17">SUM(E357:E375)</f>
        <v>29.910000000000004</v>
      </c>
      <c r="F356" s="46">
        <f t="shared" si="17"/>
        <v>104.77</v>
      </c>
    </row>
    <row r="357" spans="1:6" ht="15" customHeight="1" x14ac:dyDescent="0.3">
      <c r="A357" s="38">
        <v>211</v>
      </c>
      <c r="B357" s="50" t="s">
        <v>535</v>
      </c>
      <c r="C357" s="16" t="s">
        <v>536</v>
      </c>
      <c r="D357" s="38">
        <v>5</v>
      </c>
      <c r="E357" s="133">
        <v>0</v>
      </c>
      <c r="F357" s="133">
        <v>0</v>
      </c>
    </row>
    <row r="358" spans="1:6" ht="15" customHeight="1" x14ac:dyDescent="0.3">
      <c r="A358" s="38">
        <v>212</v>
      </c>
      <c r="B358" s="50" t="s">
        <v>537</v>
      </c>
      <c r="C358" s="16" t="s">
        <v>538</v>
      </c>
      <c r="D358" s="38">
        <v>2</v>
      </c>
      <c r="E358" s="133">
        <v>0</v>
      </c>
      <c r="F358" s="133">
        <v>0</v>
      </c>
    </row>
    <row r="359" spans="1:6" ht="15" customHeight="1" x14ac:dyDescent="0.3">
      <c r="A359" s="38">
        <v>213</v>
      </c>
      <c r="B359" s="50" t="s">
        <v>539</v>
      </c>
      <c r="C359" s="16" t="s">
        <v>540</v>
      </c>
      <c r="D359" s="2">
        <v>5</v>
      </c>
      <c r="E359" s="2">
        <v>0</v>
      </c>
      <c r="F359" s="2">
        <v>0</v>
      </c>
    </row>
    <row r="360" spans="1:6" ht="15" customHeight="1" x14ac:dyDescent="0.3">
      <c r="A360" s="38">
        <v>214</v>
      </c>
      <c r="B360" s="50" t="s">
        <v>541</v>
      </c>
      <c r="C360" s="16" t="s">
        <v>542</v>
      </c>
      <c r="D360" s="2">
        <v>2</v>
      </c>
      <c r="E360" s="2">
        <v>0</v>
      </c>
      <c r="F360" s="2">
        <v>0</v>
      </c>
    </row>
    <row r="361" spans="1:6" ht="15" customHeight="1" x14ac:dyDescent="0.3">
      <c r="A361" s="38">
        <v>215</v>
      </c>
      <c r="B361" s="50" t="s">
        <v>543</v>
      </c>
      <c r="C361" s="16" t="s">
        <v>544</v>
      </c>
      <c r="D361" s="38">
        <v>34</v>
      </c>
      <c r="E361" s="133">
        <v>0.01</v>
      </c>
      <c r="F361" s="133">
        <v>0.02</v>
      </c>
    </row>
    <row r="362" spans="1:6" ht="15" customHeight="1" x14ac:dyDescent="0.3">
      <c r="A362" s="38">
        <v>216</v>
      </c>
      <c r="B362" s="50" t="s">
        <v>545</v>
      </c>
      <c r="C362" s="16" t="s">
        <v>546</v>
      </c>
      <c r="D362" s="38">
        <v>5547</v>
      </c>
      <c r="E362" s="133">
        <v>1.04</v>
      </c>
      <c r="F362" s="133">
        <v>3.64</v>
      </c>
    </row>
    <row r="363" spans="1:6" ht="15" customHeight="1" x14ac:dyDescent="0.3">
      <c r="A363" s="38">
        <v>217</v>
      </c>
      <c r="B363" s="50" t="s">
        <v>547</v>
      </c>
      <c r="C363" s="16" t="s">
        <v>548</v>
      </c>
      <c r="D363" s="38">
        <v>2480</v>
      </c>
      <c r="E363" s="133">
        <v>0.46</v>
      </c>
      <c r="F363" s="133">
        <v>1.63</v>
      </c>
    </row>
    <row r="364" spans="1:6" ht="15" customHeight="1" x14ac:dyDescent="0.3">
      <c r="A364" s="38">
        <v>218</v>
      </c>
      <c r="B364" s="50" t="s">
        <v>549</v>
      </c>
      <c r="C364" s="16" t="s">
        <v>550</v>
      </c>
      <c r="D364" s="2">
        <v>49</v>
      </c>
      <c r="E364" s="2">
        <v>0.01</v>
      </c>
      <c r="F364" s="2">
        <v>0.03</v>
      </c>
    </row>
    <row r="365" spans="1:6" ht="15" customHeight="1" x14ac:dyDescent="0.3">
      <c r="A365" s="38">
        <v>223</v>
      </c>
      <c r="B365" s="50" t="s">
        <v>559</v>
      </c>
      <c r="C365" s="16" t="s">
        <v>560</v>
      </c>
      <c r="D365" s="2">
        <v>15442</v>
      </c>
      <c r="E365" s="2">
        <v>2.89</v>
      </c>
      <c r="F365" s="2">
        <v>10.119999999999999</v>
      </c>
    </row>
    <row r="366" spans="1:6" ht="15" customHeight="1" x14ac:dyDescent="0.3">
      <c r="A366" s="38">
        <v>224</v>
      </c>
      <c r="B366" s="50" t="s">
        <v>561</v>
      </c>
      <c r="C366" s="16" t="s">
        <v>562</v>
      </c>
      <c r="D366" s="2">
        <v>5457</v>
      </c>
      <c r="E366" s="2">
        <v>1.02</v>
      </c>
      <c r="F366" s="2">
        <v>3.58</v>
      </c>
    </row>
    <row r="367" spans="1:6" ht="15" customHeight="1" x14ac:dyDescent="0.3">
      <c r="A367" s="38">
        <v>225</v>
      </c>
      <c r="B367" s="50" t="s">
        <v>563</v>
      </c>
      <c r="C367" s="16" t="s">
        <v>564</v>
      </c>
      <c r="D367" s="2">
        <v>16470</v>
      </c>
      <c r="E367" s="2">
        <v>3.08</v>
      </c>
      <c r="F367" s="2">
        <v>10.8</v>
      </c>
    </row>
    <row r="368" spans="1:6" ht="15" customHeight="1" x14ac:dyDescent="0.3">
      <c r="A368" s="38">
        <v>226</v>
      </c>
      <c r="B368" s="50" t="s">
        <v>565</v>
      </c>
      <c r="C368" s="16" t="s">
        <v>566</v>
      </c>
      <c r="D368" s="2">
        <v>24859</v>
      </c>
      <c r="E368" s="2">
        <v>4.6500000000000004</v>
      </c>
      <c r="F368" s="2">
        <v>16.29</v>
      </c>
    </row>
    <row r="369" spans="1:6" ht="15" customHeight="1" x14ac:dyDescent="0.3">
      <c r="A369" s="38">
        <v>227</v>
      </c>
      <c r="B369" s="50" t="s">
        <v>567</v>
      </c>
      <c r="C369" s="16" t="s">
        <v>568</v>
      </c>
      <c r="D369" s="2">
        <v>1379</v>
      </c>
      <c r="E369" s="2">
        <v>0.26</v>
      </c>
      <c r="F369" s="2">
        <v>0.9</v>
      </c>
    </row>
    <row r="370" spans="1:6" ht="15" customHeight="1" x14ac:dyDescent="0.3">
      <c r="A370" s="38">
        <v>228</v>
      </c>
      <c r="B370" s="50" t="s">
        <v>569</v>
      </c>
      <c r="C370" s="16" t="s">
        <v>570</v>
      </c>
      <c r="D370" s="2">
        <v>5485</v>
      </c>
      <c r="E370" s="2">
        <v>1.03</v>
      </c>
      <c r="F370" s="2">
        <v>3.6</v>
      </c>
    </row>
    <row r="371" spans="1:6" ht="15" customHeight="1" x14ac:dyDescent="0.3">
      <c r="A371" s="38">
        <v>229</v>
      </c>
      <c r="B371" s="50" t="s">
        <v>571</v>
      </c>
      <c r="C371" s="16" t="s">
        <v>572</v>
      </c>
      <c r="D371" s="38">
        <v>6017</v>
      </c>
      <c r="E371" s="133">
        <v>1.1299999999999999</v>
      </c>
      <c r="F371" s="133">
        <v>3.94</v>
      </c>
    </row>
    <row r="372" spans="1:6" ht="15" customHeight="1" x14ac:dyDescent="0.3">
      <c r="A372" s="38">
        <v>230</v>
      </c>
      <c r="B372" s="50" t="s">
        <v>573</v>
      </c>
      <c r="C372" s="16" t="s">
        <v>574</v>
      </c>
      <c r="D372" s="38">
        <v>21338</v>
      </c>
      <c r="E372" s="133">
        <v>3.99</v>
      </c>
      <c r="F372" s="133">
        <v>13.99</v>
      </c>
    </row>
    <row r="373" spans="1:6" ht="15" customHeight="1" x14ac:dyDescent="0.3">
      <c r="A373" s="38">
        <v>231</v>
      </c>
      <c r="B373" s="50" t="s">
        <v>575</v>
      </c>
      <c r="C373" s="16" t="s">
        <v>576</v>
      </c>
      <c r="D373" s="2">
        <v>20500</v>
      </c>
      <c r="E373" s="118">
        <v>3.84</v>
      </c>
      <c r="F373" s="118">
        <v>13.44</v>
      </c>
    </row>
    <row r="374" spans="1:6" ht="15" customHeight="1" x14ac:dyDescent="0.3">
      <c r="A374" s="38">
        <v>232</v>
      </c>
      <c r="B374" s="50" t="s">
        <v>577</v>
      </c>
      <c r="C374" s="16" t="s">
        <v>578</v>
      </c>
      <c r="D374" s="2">
        <v>10770</v>
      </c>
      <c r="E374" s="118">
        <v>2.0099999999999998</v>
      </c>
      <c r="F374" s="118">
        <v>7.06</v>
      </c>
    </row>
    <row r="375" spans="1:6" ht="15" customHeight="1" x14ac:dyDescent="0.3">
      <c r="A375" s="38">
        <v>233</v>
      </c>
      <c r="B375" s="50" t="s">
        <v>579</v>
      </c>
      <c r="C375" s="16" t="s">
        <v>580</v>
      </c>
      <c r="D375" s="2">
        <v>23996</v>
      </c>
      <c r="E375" s="118">
        <v>4.49</v>
      </c>
      <c r="F375" s="118">
        <v>15.73</v>
      </c>
    </row>
    <row r="376" spans="1:6" ht="15" customHeight="1" x14ac:dyDescent="0.3">
      <c r="A376" s="46" t="s">
        <v>581</v>
      </c>
      <c r="B376" s="45" t="s">
        <v>805</v>
      </c>
      <c r="C376" s="46" t="s">
        <v>582</v>
      </c>
      <c r="D376" s="46">
        <f>SUM(D377:D387)</f>
        <v>44647</v>
      </c>
      <c r="E376" s="46">
        <f t="shared" ref="E376:F376" si="18">SUM(E377:E387)</f>
        <v>8.370000000000001</v>
      </c>
      <c r="F376" s="46">
        <f t="shared" si="18"/>
        <v>29.259999999999998</v>
      </c>
    </row>
    <row r="377" spans="1:6" ht="15" customHeight="1" x14ac:dyDescent="0.3">
      <c r="A377" s="38">
        <v>234</v>
      </c>
      <c r="B377" s="21" t="s">
        <v>583</v>
      </c>
      <c r="C377" s="54" t="s">
        <v>584</v>
      </c>
      <c r="D377" s="2">
        <v>911</v>
      </c>
      <c r="E377" s="118">
        <v>0.17</v>
      </c>
      <c r="F377" s="118">
        <v>0.6</v>
      </c>
    </row>
    <row r="378" spans="1:6" ht="15" customHeight="1" x14ac:dyDescent="0.3">
      <c r="A378" s="38">
        <v>235</v>
      </c>
      <c r="B378" s="21" t="s">
        <v>585</v>
      </c>
      <c r="C378" s="54" t="s">
        <v>586</v>
      </c>
      <c r="D378" s="2">
        <v>434</v>
      </c>
      <c r="E378" s="118">
        <v>0.08</v>
      </c>
      <c r="F378" s="118">
        <v>0.28000000000000003</v>
      </c>
    </row>
    <row r="379" spans="1:6" ht="15" customHeight="1" x14ac:dyDescent="0.3">
      <c r="A379" s="38">
        <v>236</v>
      </c>
      <c r="B379" s="21" t="s">
        <v>587</v>
      </c>
      <c r="C379" s="54" t="s">
        <v>588</v>
      </c>
      <c r="D379" s="2">
        <v>1980</v>
      </c>
      <c r="E379" s="118">
        <v>0.37</v>
      </c>
      <c r="F379" s="118">
        <v>1.3</v>
      </c>
    </row>
    <row r="380" spans="1:6" ht="15" customHeight="1" x14ac:dyDescent="0.3">
      <c r="A380" s="38">
        <v>237</v>
      </c>
      <c r="B380" s="21" t="s">
        <v>589</v>
      </c>
      <c r="C380" s="54" t="s">
        <v>590</v>
      </c>
      <c r="D380" s="2">
        <v>1289</v>
      </c>
      <c r="E380" s="118">
        <v>0.24</v>
      </c>
      <c r="F380" s="118">
        <v>0.84</v>
      </c>
    </row>
    <row r="381" spans="1:6" ht="15" customHeight="1" x14ac:dyDescent="0.3">
      <c r="A381" s="38">
        <v>238</v>
      </c>
      <c r="B381" s="21" t="s">
        <v>591</v>
      </c>
      <c r="C381" s="54" t="s">
        <v>592</v>
      </c>
      <c r="D381" s="38">
        <v>221</v>
      </c>
      <c r="E381" s="133">
        <v>0.04</v>
      </c>
      <c r="F381" s="133">
        <v>0.14000000000000001</v>
      </c>
    </row>
    <row r="382" spans="1:6" ht="15" customHeight="1" x14ac:dyDescent="0.3">
      <c r="A382" s="38">
        <v>239</v>
      </c>
      <c r="B382" s="21" t="s">
        <v>593</v>
      </c>
      <c r="C382" s="54" t="s">
        <v>594</v>
      </c>
      <c r="D382" s="2">
        <v>2332</v>
      </c>
      <c r="E382" s="118">
        <v>0.44</v>
      </c>
      <c r="F382" s="118">
        <v>1.53</v>
      </c>
    </row>
    <row r="383" spans="1:6" ht="15" customHeight="1" x14ac:dyDescent="0.3">
      <c r="A383" s="38">
        <v>240</v>
      </c>
      <c r="B383" s="21" t="s">
        <v>737</v>
      </c>
      <c r="C383" s="54" t="s">
        <v>738</v>
      </c>
      <c r="D383" s="2">
        <v>20</v>
      </c>
      <c r="E383" s="118">
        <v>0</v>
      </c>
      <c r="F383" s="118">
        <v>0.01</v>
      </c>
    </row>
    <row r="384" spans="1:6" ht="15" customHeight="1" x14ac:dyDescent="0.3">
      <c r="A384" s="38">
        <v>241</v>
      </c>
      <c r="B384" s="21" t="s">
        <v>595</v>
      </c>
      <c r="C384" s="54" t="s">
        <v>596</v>
      </c>
      <c r="D384" s="2">
        <v>738</v>
      </c>
      <c r="E384" s="118">
        <v>0.14000000000000001</v>
      </c>
      <c r="F384" s="118">
        <v>0.48</v>
      </c>
    </row>
    <row r="385" spans="1:6" ht="15" customHeight="1" x14ac:dyDescent="0.3">
      <c r="A385" s="38">
        <v>242</v>
      </c>
      <c r="B385" s="21" t="s">
        <v>597</v>
      </c>
      <c r="C385" s="54" t="s">
        <v>598</v>
      </c>
      <c r="D385" s="38">
        <v>32414</v>
      </c>
      <c r="E385" s="133">
        <v>6.08</v>
      </c>
      <c r="F385" s="133">
        <v>21.25</v>
      </c>
    </row>
    <row r="386" spans="1:6" ht="15" customHeight="1" x14ac:dyDescent="0.3">
      <c r="A386" s="38">
        <v>243</v>
      </c>
      <c r="B386" s="21" t="s">
        <v>599</v>
      </c>
      <c r="C386" s="54" t="s">
        <v>600</v>
      </c>
      <c r="D386" s="2">
        <v>1366</v>
      </c>
      <c r="E386" s="2">
        <v>0.26</v>
      </c>
      <c r="F386" s="2">
        <v>0.9</v>
      </c>
    </row>
    <row r="387" spans="1:6" ht="15" customHeight="1" x14ac:dyDescent="0.3">
      <c r="A387" s="38">
        <v>244</v>
      </c>
      <c r="B387" s="21" t="s">
        <v>601</v>
      </c>
      <c r="C387" s="54" t="s">
        <v>602</v>
      </c>
      <c r="D387" s="31">
        <v>2942</v>
      </c>
      <c r="E387" s="31">
        <v>0.55000000000000004</v>
      </c>
      <c r="F387" s="31">
        <v>1.93</v>
      </c>
    </row>
    <row r="388" spans="1:6" ht="15" customHeight="1" x14ac:dyDescent="0.3">
      <c r="A388" s="46" t="s">
        <v>603</v>
      </c>
      <c r="B388" s="45" t="s">
        <v>806</v>
      </c>
      <c r="C388" s="46" t="s">
        <v>604</v>
      </c>
      <c r="D388" s="46">
        <f>D389+D390</f>
        <v>2</v>
      </c>
      <c r="E388" s="46">
        <f t="shared" ref="E388:F388" si="19">E389+E390</f>
        <v>0</v>
      </c>
      <c r="F388" s="46">
        <f t="shared" si="19"/>
        <v>0</v>
      </c>
    </row>
    <row r="389" spans="1:6" ht="15" customHeight="1" x14ac:dyDescent="0.3">
      <c r="A389" s="38">
        <v>245</v>
      </c>
      <c r="B389" s="50" t="s">
        <v>605</v>
      </c>
      <c r="C389" s="16" t="s">
        <v>606</v>
      </c>
      <c r="D389" s="38">
        <v>1</v>
      </c>
      <c r="E389" s="133">
        <v>0</v>
      </c>
      <c r="F389" s="133">
        <v>0</v>
      </c>
    </row>
    <row r="390" spans="1:6" ht="15" customHeight="1" x14ac:dyDescent="0.3">
      <c r="A390" s="38">
        <v>253</v>
      </c>
      <c r="B390" s="21" t="s">
        <v>616</v>
      </c>
      <c r="C390" s="54" t="s">
        <v>617</v>
      </c>
      <c r="D390" s="38">
        <v>1</v>
      </c>
      <c r="E390" s="133">
        <v>0</v>
      </c>
      <c r="F390" s="133">
        <v>0</v>
      </c>
    </row>
    <row r="391" spans="1:6" ht="15" customHeight="1" x14ac:dyDescent="0.3">
      <c r="A391" s="46" t="s">
        <v>618</v>
      </c>
      <c r="B391" s="45" t="s">
        <v>807</v>
      </c>
      <c r="C391" s="46" t="s">
        <v>619</v>
      </c>
      <c r="D391" s="46">
        <f>SUM(D392:D398)</f>
        <v>420</v>
      </c>
      <c r="E391" s="46">
        <f t="shared" ref="E391:F391" si="20">SUM(E392:E398)</f>
        <v>0.08</v>
      </c>
      <c r="F391" s="46">
        <f t="shared" si="20"/>
        <v>0.27</v>
      </c>
    </row>
    <row r="392" spans="1:6" ht="15" customHeight="1" x14ac:dyDescent="0.3">
      <c r="A392" s="38">
        <v>254</v>
      </c>
      <c r="B392" s="21" t="s">
        <v>620</v>
      </c>
      <c r="C392" s="54" t="s">
        <v>621</v>
      </c>
      <c r="D392" s="38">
        <v>1</v>
      </c>
      <c r="E392" s="133">
        <v>0</v>
      </c>
      <c r="F392" s="133">
        <v>0</v>
      </c>
    </row>
    <row r="393" spans="1:6" ht="15" customHeight="1" x14ac:dyDescent="0.3">
      <c r="A393" s="38">
        <v>256</v>
      </c>
      <c r="B393" s="21" t="s">
        <v>624</v>
      </c>
      <c r="C393" s="54" t="s">
        <v>625</v>
      </c>
      <c r="D393" s="38">
        <v>2</v>
      </c>
      <c r="E393" s="133">
        <v>0</v>
      </c>
      <c r="F393" s="133">
        <v>0</v>
      </c>
    </row>
    <row r="394" spans="1:6" ht="15" customHeight="1" x14ac:dyDescent="0.3">
      <c r="A394" s="38">
        <v>259</v>
      </c>
      <c r="B394" s="21" t="s">
        <v>630</v>
      </c>
      <c r="C394" s="54" t="s">
        <v>631</v>
      </c>
      <c r="D394" s="38">
        <v>1</v>
      </c>
      <c r="E394" s="133">
        <v>0</v>
      </c>
      <c r="F394" s="133">
        <v>0</v>
      </c>
    </row>
    <row r="395" spans="1:6" ht="15" customHeight="1" x14ac:dyDescent="0.3">
      <c r="A395" s="38">
        <v>261</v>
      </c>
      <c r="B395" s="21" t="s">
        <v>634</v>
      </c>
      <c r="C395" s="54" t="s">
        <v>635</v>
      </c>
      <c r="D395" s="38">
        <v>373</v>
      </c>
      <c r="E395" s="133">
        <v>7.0000000000000007E-2</v>
      </c>
      <c r="F395" s="133">
        <v>0.24</v>
      </c>
    </row>
    <row r="396" spans="1:6" ht="15" customHeight="1" x14ac:dyDescent="0.3">
      <c r="A396" s="38">
        <v>262</v>
      </c>
      <c r="B396" s="21" t="s">
        <v>636</v>
      </c>
      <c r="C396" s="54" t="s">
        <v>637</v>
      </c>
      <c r="D396" s="38">
        <v>1</v>
      </c>
      <c r="E396" s="133">
        <v>0</v>
      </c>
      <c r="F396" s="133">
        <v>0</v>
      </c>
    </row>
    <row r="397" spans="1:6" ht="15" customHeight="1" x14ac:dyDescent="0.3">
      <c r="A397" s="38">
        <v>264</v>
      </c>
      <c r="B397" s="21" t="s">
        <v>640</v>
      </c>
      <c r="C397" s="54" t="s">
        <v>641</v>
      </c>
      <c r="D397" s="38">
        <v>2</v>
      </c>
      <c r="E397" s="133">
        <v>0</v>
      </c>
      <c r="F397" s="133">
        <v>0</v>
      </c>
    </row>
    <row r="398" spans="1:6" ht="15" customHeight="1" x14ac:dyDescent="0.3">
      <c r="A398" s="38">
        <v>266</v>
      </c>
      <c r="B398" s="21" t="s">
        <v>644</v>
      </c>
      <c r="C398" s="54" t="s">
        <v>645</v>
      </c>
      <c r="D398" s="38">
        <v>40</v>
      </c>
      <c r="E398" s="133">
        <v>0.01</v>
      </c>
      <c r="F398" s="133">
        <v>0.03</v>
      </c>
    </row>
    <row r="399" spans="1:6" ht="15" customHeight="1" x14ac:dyDescent="0.3">
      <c r="A399" s="46" t="s">
        <v>646</v>
      </c>
      <c r="B399" s="45" t="s">
        <v>808</v>
      </c>
      <c r="C399" s="46" t="s">
        <v>647</v>
      </c>
      <c r="D399" s="46">
        <f>SUM(D400:D403)</f>
        <v>5880</v>
      </c>
      <c r="E399" s="46">
        <f t="shared" ref="E399:F399" si="21">SUM(E400:E403)</f>
        <v>1.1100000000000001</v>
      </c>
      <c r="F399" s="46">
        <f t="shared" si="21"/>
        <v>3.86</v>
      </c>
    </row>
    <row r="400" spans="1:6" ht="15" customHeight="1" x14ac:dyDescent="0.3">
      <c r="A400" s="38">
        <v>267</v>
      </c>
      <c r="B400" s="21" t="s">
        <v>648</v>
      </c>
      <c r="C400" s="54" t="s">
        <v>649</v>
      </c>
      <c r="D400" s="31">
        <v>4387</v>
      </c>
      <c r="E400" s="31">
        <v>0.83</v>
      </c>
      <c r="F400" s="31">
        <v>2.88</v>
      </c>
    </row>
    <row r="401" spans="1:6" ht="15" customHeight="1" x14ac:dyDescent="0.3">
      <c r="A401" s="38">
        <v>268</v>
      </c>
      <c r="B401" s="21" t="s">
        <v>650</v>
      </c>
      <c r="C401" s="54" t="s">
        <v>651</v>
      </c>
      <c r="D401" s="31">
        <v>35</v>
      </c>
      <c r="E401" s="31">
        <v>0.01</v>
      </c>
      <c r="F401" s="31">
        <v>0.02</v>
      </c>
    </row>
    <row r="402" spans="1:6" ht="15" customHeight="1" x14ac:dyDescent="0.3">
      <c r="A402" s="38">
        <v>269</v>
      </c>
      <c r="B402" s="21" t="s">
        <v>652</v>
      </c>
      <c r="C402" s="54" t="s">
        <v>653</v>
      </c>
      <c r="D402" s="31">
        <v>207</v>
      </c>
      <c r="E402" s="31">
        <v>0.04</v>
      </c>
      <c r="F402" s="31">
        <v>0.14000000000000001</v>
      </c>
    </row>
    <row r="403" spans="1:6" ht="15" customHeight="1" x14ac:dyDescent="0.3">
      <c r="A403" s="38">
        <v>270</v>
      </c>
      <c r="B403" s="21" t="s">
        <v>654</v>
      </c>
      <c r="C403" s="54" t="s">
        <v>655</v>
      </c>
      <c r="D403" s="31">
        <v>1251</v>
      </c>
      <c r="E403" s="31">
        <v>0.23</v>
      </c>
      <c r="F403" s="31">
        <v>0.82</v>
      </c>
    </row>
    <row r="404" spans="1:6" ht="15" customHeight="1" x14ac:dyDescent="0.3">
      <c r="A404" s="46" t="s">
        <v>656</v>
      </c>
      <c r="B404" s="45" t="s">
        <v>809</v>
      </c>
      <c r="C404" s="46" t="s">
        <v>657</v>
      </c>
      <c r="D404" s="46">
        <f>SUM(D405:D408)</f>
        <v>37</v>
      </c>
      <c r="E404" s="46">
        <f t="shared" ref="E404:F404" si="22">SUM(E405:E408)</f>
        <v>0</v>
      </c>
      <c r="F404" s="46">
        <f t="shared" si="22"/>
        <v>0.02</v>
      </c>
    </row>
    <row r="405" spans="1:6" ht="15" customHeight="1" x14ac:dyDescent="0.3">
      <c r="A405" s="38">
        <v>279</v>
      </c>
      <c r="B405" s="21" t="s">
        <v>674</v>
      </c>
      <c r="C405" s="2" t="s">
        <v>675</v>
      </c>
      <c r="D405" s="31">
        <v>1</v>
      </c>
      <c r="E405" s="31">
        <v>0</v>
      </c>
      <c r="F405" s="31">
        <v>0</v>
      </c>
    </row>
    <row r="406" spans="1:6" ht="15" customHeight="1" x14ac:dyDescent="0.3">
      <c r="A406" s="38">
        <v>281</v>
      </c>
      <c r="B406" s="21" t="s">
        <v>678</v>
      </c>
      <c r="C406" s="2" t="s">
        <v>679</v>
      </c>
      <c r="D406" s="2">
        <v>20</v>
      </c>
      <c r="E406" s="2">
        <v>0</v>
      </c>
      <c r="F406" s="2">
        <v>0.01</v>
      </c>
    </row>
    <row r="407" spans="1:6" ht="15" customHeight="1" x14ac:dyDescent="0.3">
      <c r="A407" s="38">
        <v>282</v>
      </c>
      <c r="B407" s="21" t="s">
        <v>680</v>
      </c>
      <c r="C407" s="2" t="s">
        <v>681</v>
      </c>
      <c r="D407" s="31">
        <v>12</v>
      </c>
      <c r="E407" s="31">
        <v>0</v>
      </c>
      <c r="F407" s="31">
        <v>0.01</v>
      </c>
    </row>
    <row r="408" spans="1:6" ht="15" customHeight="1" x14ac:dyDescent="0.3">
      <c r="A408" s="38">
        <v>288</v>
      </c>
      <c r="B408" s="21" t="s">
        <v>692</v>
      </c>
      <c r="C408" s="54" t="s">
        <v>693</v>
      </c>
      <c r="D408" s="31">
        <v>4</v>
      </c>
      <c r="E408" s="31">
        <v>0</v>
      </c>
      <c r="F408" s="31">
        <v>0</v>
      </c>
    </row>
    <row r="409" spans="1:6" ht="15" customHeight="1" x14ac:dyDescent="0.3">
      <c r="A409" s="46" t="s">
        <v>696</v>
      </c>
      <c r="B409" s="45" t="s">
        <v>810</v>
      </c>
      <c r="C409" s="134" t="s">
        <v>697</v>
      </c>
      <c r="D409" s="134">
        <f>SUM(D410:D417)</f>
        <v>289163</v>
      </c>
      <c r="E409" s="134">
        <f t="shared" ref="E409:F409" si="23">SUM(E410:E417)</f>
        <v>54.1</v>
      </c>
      <c r="F409" s="134">
        <f t="shared" si="23"/>
        <v>189.53</v>
      </c>
    </row>
    <row r="410" spans="1:6" ht="15" customHeight="1" x14ac:dyDescent="0.3">
      <c r="A410" s="38">
        <v>290</v>
      </c>
      <c r="B410" s="21" t="s">
        <v>698</v>
      </c>
      <c r="C410" s="110" t="s">
        <v>699</v>
      </c>
      <c r="D410" s="38">
        <v>172703</v>
      </c>
      <c r="E410" s="133">
        <v>32.32</v>
      </c>
      <c r="F410" s="133">
        <v>113.2</v>
      </c>
    </row>
    <row r="411" spans="1:6" ht="15" customHeight="1" x14ac:dyDescent="0.3">
      <c r="A411" s="38">
        <v>292</v>
      </c>
      <c r="B411" s="21" t="s">
        <v>702</v>
      </c>
      <c r="C411" s="54" t="s">
        <v>703</v>
      </c>
      <c r="D411" s="38">
        <v>189</v>
      </c>
      <c r="E411" s="133">
        <v>0.04</v>
      </c>
      <c r="F411" s="133">
        <v>0.12</v>
      </c>
    </row>
    <row r="412" spans="1:6" ht="15" customHeight="1" x14ac:dyDescent="0.3">
      <c r="A412" s="38">
        <v>293</v>
      </c>
      <c r="B412" s="21" t="s">
        <v>704</v>
      </c>
      <c r="C412" s="54" t="s">
        <v>705</v>
      </c>
      <c r="D412" s="38">
        <v>33962</v>
      </c>
      <c r="E412" s="133">
        <v>6.35</v>
      </c>
      <c r="F412" s="133">
        <v>22.26</v>
      </c>
    </row>
    <row r="413" spans="1:6" ht="15" customHeight="1" x14ac:dyDescent="0.3">
      <c r="A413" s="38">
        <v>294</v>
      </c>
      <c r="B413" s="21" t="s">
        <v>706</v>
      </c>
      <c r="C413" s="54" t="s">
        <v>707</v>
      </c>
      <c r="D413" s="2">
        <v>34803</v>
      </c>
      <c r="E413" s="2">
        <v>6.51</v>
      </c>
      <c r="F413" s="2">
        <v>22.81</v>
      </c>
    </row>
    <row r="414" spans="1:6" ht="15" customHeight="1" x14ac:dyDescent="0.3">
      <c r="A414" s="38">
        <v>295</v>
      </c>
      <c r="B414" s="21" t="s">
        <v>708</v>
      </c>
      <c r="C414" s="54" t="s">
        <v>709</v>
      </c>
      <c r="D414" s="38">
        <v>16</v>
      </c>
      <c r="E414" s="133">
        <v>0</v>
      </c>
      <c r="F414" s="133">
        <v>0.01</v>
      </c>
    </row>
    <row r="415" spans="1:6" ht="15" customHeight="1" x14ac:dyDescent="0.3">
      <c r="A415" s="38">
        <v>296</v>
      </c>
      <c r="B415" s="21" t="s">
        <v>710</v>
      </c>
      <c r="C415" s="54" t="s">
        <v>711</v>
      </c>
      <c r="D415" s="38">
        <v>8575</v>
      </c>
      <c r="E415" s="133">
        <v>1.6</v>
      </c>
      <c r="F415" s="133">
        <v>5.62</v>
      </c>
    </row>
    <row r="416" spans="1:6" ht="15" customHeight="1" x14ac:dyDescent="0.3">
      <c r="A416" s="38">
        <v>297</v>
      </c>
      <c r="B416" s="21" t="s">
        <v>712</v>
      </c>
      <c r="C416" s="54" t="s">
        <v>713</v>
      </c>
      <c r="D416" s="38">
        <v>1922</v>
      </c>
      <c r="E416" s="133">
        <v>0.36</v>
      </c>
      <c r="F416" s="133">
        <v>1.26</v>
      </c>
    </row>
    <row r="417" spans="1:6" ht="15" customHeight="1" x14ac:dyDescent="0.3">
      <c r="A417" s="38">
        <v>298</v>
      </c>
      <c r="B417" s="21" t="s">
        <v>714</v>
      </c>
      <c r="C417" s="54" t="s">
        <v>715</v>
      </c>
      <c r="D417" s="38">
        <v>36993</v>
      </c>
      <c r="E417" s="133">
        <v>6.92</v>
      </c>
      <c r="F417" s="133">
        <v>24.25</v>
      </c>
    </row>
    <row r="418" spans="1:6" ht="15" customHeight="1" x14ac:dyDescent="0.3">
      <c r="A418" s="75"/>
      <c r="B418" s="75" t="s">
        <v>730</v>
      </c>
      <c r="C418" s="75"/>
      <c r="D418" s="76">
        <f>D419+D439+D472+D477+D488+D497+D507+D514+D517+D530+D541+D558+D561+D573+D595+D607+D613+D625+D630+D644</f>
        <v>443511</v>
      </c>
      <c r="E418" s="76">
        <f t="shared" ref="E418:F418" si="24">E419+E439+E472+E477+E488+E497+E507+E514+E517+E530+E541+E558+E561+E573+E595+E607+E613+E625+E630+E644</f>
        <v>100</v>
      </c>
      <c r="F418" s="76">
        <f t="shared" si="24"/>
        <v>317.66999999999996</v>
      </c>
    </row>
    <row r="419" spans="1:6" ht="15" customHeight="1" x14ac:dyDescent="0.3">
      <c r="A419" s="44" t="s">
        <v>113</v>
      </c>
      <c r="B419" s="45" t="s">
        <v>793</v>
      </c>
      <c r="C419" s="46" t="s">
        <v>114</v>
      </c>
      <c r="D419" s="47">
        <f>SUM(D420:D438)</f>
        <v>1789</v>
      </c>
      <c r="E419" s="66">
        <f>SUM(E420:E438)</f>
        <v>0.4</v>
      </c>
      <c r="F419" s="66">
        <f>SUM(F420:F438)</f>
        <v>1.26</v>
      </c>
    </row>
    <row r="420" spans="1:6" ht="15" customHeight="1" x14ac:dyDescent="0.3">
      <c r="A420" s="38">
        <v>5</v>
      </c>
      <c r="B420" s="50" t="s">
        <v>119</v>
      </c>
      <c r="C420" s="16" t="s">
        <v>120</v>
      </c>
      <c r="D420" s="31">
        <v>3</v>
      </c>
      <c r="E420" s="31">
        <v>0</v>
      </c>
      <c r="F420" s="31">
        <v>0</v>
      </c>
    </row>
    <row r="421" spans="1:6" ht="15" customHeight="1" x14ac:dyDescent="0.3">
      <c r="A421" s="38">
        <v>6</v>
      </c>
      <c r="B421" s="50" t="s">
        <v>121</v>
      </c>
      <c r="C421" s="16" t="s">
        <v>122</v>
      </c>
      <c r="D421" s="31">
        <v>7</v>
      </c>
      <c r="E421" s="31">
        <v>0</v>
      </c>
      <c r="F421" s="31">
        <v>0.01</v>
      </c>
    </row>
    <row r="422" spans="1:6" ht="15" customHeight="1" x14ac:dyDescent="0.3">
      <c r="A422" s="38">
        <v>17</v>
      </c>
      <c r="B422" s="50" t="s">
        <v>135</v>
      </c>
      <c r="C422" s="16" t="s">
        <v>136</v>
      </c>
      <c r="D422" s="31">
        <v>1</v>
      </c>
      <c r="E422" s="31">
        <v>0</v>
      </c>
      <c r="F422" s="31">
        <v>0</v>
      </c>
    </row>
    <row r="423" spans="1:6" ht="15" customHeight="1" x14ac:dyDescent="0.3">
      <c r="A423" s="38">
        <v>18</v>
      </c>
      <c r="B423" s="50" t="s">
        <v>137</v>
      </c>
      <c r="C423" s="16" t="s">
        <v>138</v>
      </c>
      <c r="D423" s="31">
        <v>41</v>
      </c>
      <c r="E423" s="31">
        <v>0.01</v>
      </c>
      <c r="F423" s="31">
        <v>0.03</v>
      </c>
    </row>
    <row r="424" spans="1:6" ht="15" customHeight="1" x14ac:dyDescent="0.3">
      <c r="A424" s="38">
        <v>20</v>
      </c>
      <c r="B424" s="50" t="s">
        <v>141</v>
      </c>
      <c r="C424" s="16" t="s">
        <v>142</v>
      </c>
      <c r="D424" s="31">
        <v>5</v>
      </c>
      <c r="E424" s="31">
        <v>0</v>
      </c>
      <c r="F424" s="31">
        <v>0</v>
      </c>
    </row>
    <row r="425" spans="1:6" ht="15" customHeight="1" x14ac:dyDescent="0.3">
      <c r="A425" s="38">
        <v>21</v>
      </c>
      <c r="B425" s="50" t="s">
        <v>143</v>
      </c>
      <c r="C425" s="16" t="s">
        <v>144</v>
      </c>
      <c r="D425" s="31">
        <v>3</v>
      </c>
      <c r="E425" s="31">
        <v>0</v>
      </c>
      <c r="F425" s="31">
        <v>0</v>
      </c>
    </row>
    <row r="426" spans="1:6" ht="15" customHeight="1" x14ac:dyDescent="0.3">
      <c r="A426" s="38">
        <v>22</v>
      </c>
      <c r="B426" s="50" t="s">
        <v>145</v>
      </c>
      <c r="C426" s="16" t="s">
        <v>146</v>
      </c>
      <c r="D426" s="31">
        <v>9</v>
      </c>
      <c r="E426" s="31">
        <v>0</v>
      </c>
      <c r="F426" s="31">
        <v>0.01</v>
      </c>
    </row>
    <row r="427" spans="1:6" ht="15" customHeight="1" x14ac:dyDescent="0.3">
      <c r="A427" s="38">
        <v>23</v>
      </c>
      <c r="B427" s="50" t="s">
        <v>147</v>
      </c>
      <c r="C427" s="16" t="s">
        <v>148</v>
      </c>
      <c r="D427" s="31">
        <v>51</v>
      </c>
      <c r="E427" s="31">
        <v>0.01</v>
      </c>
      <c r="F427" s="31">
        <v>0.04</v>
      </c>
    </row>
    <row r="428" spans="1:6" ht="15" customHeight="1" x14ac:dyDescent="0.3">
      <c r="A428" s="38">
        <v>24</v>
      </c>
      <c r="B428" s="50" t="s">
        <v>149</v>
      </c>
      <c r="C428" s="16" t="s">
        <v>150</v>
      </c>
      <c r="D428" s="31">
        <v>940</v>
      </c>
      <c r="E428" s="31">
        <v>0.21</v>
      </c>
      <c r="F428" s="31">
        <v>0.67</v>
      </c>
    </row>
    <row r="429" spans="1:6" ht="15" customHeight="1" x14ac:dyDescent="0.3">
      <c r="A429" s="38">
        <v>30</v>
      </c>
      <c r="B429" s="50" t="s">
        <v>155</v>
      </c>
      <c r="C429" s="16" t="s">
        <v>156</v>
      </c>
      <c r="D429" s="31">
        <v>3</v>
      </c>
      <c r="E429" s="31">
        <v>0</v>
      </c>
      <c r="F429" s="31">
        <v>0</v>
      </c>
    </row>
    <row r="430" spans="1:6" ht="15" customHeight="1" x14ac:dyDescent="0.3">
      <c r="A430" s="38">
        <v>33</v>
      </c>
      <c r="B430" s="50" t="s">
        <v>159</v>
      </c>
      <c r="C430" s="16" t="s">
        <v>160</v>
      </c>
      <c r="D430" s="31">
        <v>41</v>
      </c>
      <c r="E430" s="31">
        <v>0.01</v>
      </c>
      <c r="F430" s="31">
        <v>0.03</v>
      </c>
    </row>
    <row r="431" spans="1:6" ht="15" customHeight="1" x14ac:dyDescent="0.3">
      <c r="A431" s="38">
        <v>34</v>
      </c>
      <c r="B431" s="50" t="s">
        <v>161</v>
      </c>
      <c r="C431" s="16" t="s">
        <v>162</v>
      </c>
      <c r="D431" s="31">
        <v>34</v>
      </c>
      <c r="E431" s="31">
        <v>0.01</v>
      </c>
      <c r="F431" s="31">
        <v>0.02</v>
      </c>
    </row>
    <row r="432" spans="1:6" ht="15" customHeight="1" x14ac:dyDescent="0.3">
      <c r="A432" s="38">
        <v>37</v>
      </c>
      <c r="B432" s="50" t="s">
        <v>167</v>
      </c>
      <c r="C432" s="16" t="s">
        <v>168</v>
      </c>
      <c r="D432" s="31">
        <v>1</v>
      </c>
      <c r="E432" s="31">
        <v>0</v>
      </c>
      <c r="F432" s="31">
        <v>0</v>
      </c>
    </row>
    <row r="433" spans="1:6" ht="15" customHeight="1" x14ac:dyDescent="0.3">
      <c r="A433" s="38">
        <v>38</v>
      </c>
      <c r="B433" s="50" t="s">
        <v>169</v>
      </c>
      <c r="C433" s="16" t="s">
        <v>170</v>
      </c>
      <c r="D433" s="31">
        <v>5</v>
      </c>
      <c r="E433" s="31">
        <v>0</v>
      </c>
      <c r="F433" s="31">
        <v>0</v>
      </c>
    </row>
    <row r="434" spans="1:6" ht="15" customHeight="1" x14ac:dyDescent="0.3">
      <c r="A434" s="38">
        <v>41</v>
      </c>
      <c r="B434" s="50" t="s">
        <v>175</v>
      </c>
      <c r="C434" s="16" t="s">
        <v>176</v>
      </c>
      <c r="D434" s="2">
        <v>244</v>
      </c>
      <c r="E434" s="118">
        <v>0.06</v>
      </c>
      <c r="F434" s="118">
        <v>0.17</v>
      </c>
    </row>
    <row r="435" spans="1:6" ht="15" customHeight="1" x14ac:dyDescent="0.3">
      <c r="A435" s="38">
        <v>42</v>
      </c>
      <c r="B435" s="50" t="s">
        <v>177</v>
      </c>
      <c r="C435" s="16" t="s">
        <v>178</v>
      </c>
      <c r="D435" s="31">
        <v>380</v>
      </c>
      <c r="E435" s="31">
        <v>0.09</v>
      </c>
      <c r="F435" s="31">
        <v>0.27</v>
      </c>
    </row>
    <row r="436" spans="1:6" ht="15" customHeight="1" x14ac:dyDescent="0.3">
      <c r="A436" s="38">
        <v>52</v>
      </c>
      <c r="B436" s="50" t="s">
        <v>191</v>
      </c>
      <c r="C436" s="16" t="s">
        <v>192</v>
      </c>
      <c r="D436" s="31">
        <v>1</v>
      </c>
      <c r="E436" s="31">
        <v>0</v>
      </c>
      <c r="F436" s="31">
        <v>0</v>
      </c>
    </row>
    <row r="437" spans="1:6" ht="15" customHeight="1" x14ac:dyDescent="0.3">
      <c r="A437" s="38">
        <v>53</v>
      </c>
      <c r="B437" s="50" t="s">
        <v>193</v>
      </c>
      <c r="C437" s="16" t="s">
        <v>194</v>
      </c>
      <c r="D437" s="31">
        <v>5</v>
      </c>
      <c r="E437" s="31">
        <v>0</v>
      </c>
      <c r="F437" s="31">
        <v>0</v>
      </c>
    </row>
    <row r="438" spans="1:6" ht="15" customHeight="1" x14ac:dyDescent="0.3">
      <c r="A438" s="38">
        <v>57</v>
      </c>
      <c r="B438" s="50" t="s">
        <v>199</v>
      </c>
      <c r="C438" s="16" t="s">
        <v>200</v>
      </c>
      <c r="D438" s="31">
        <v>15</v>
      </c>
      <c r="E438" s="31">
        <v>0</v>
      </c>
      <c r="F438" s="31">
        <v>0.01</v>
      </c>
    </row>
    <row r="439" spans="1:6" ht="15" customHeight="1" x14ac:dyDescent="0.3">
      <c r="A439" s="46" t="s">
        <v>201</v>
      </c>
      <c r="B439" s="45" t="s">
        <v>794</v>
      </c>
      <c r="C439" s="46" t="s">
        <v>202</v>
      </c>
      <c r="D439" s="47">
        <f>SUM(D440:D471)</f>
        <v>16176</v>
      </c>
      <c r="E439" s="66">
        <f>SUM(E440:E471)</f>
        <v>3.63</v>
      </c>
      <c r="F439" s="66">
        <f>SUM(F440:F471)</f>
        <v>11.57</v>
      </c>
    </row>
    <row r="440" spans="1:6" ht="15" customHeight="1" x14ac:dyDescent="0.3">
      <c r="A440" s="38">
        <v>58</v>
      </c>
      <c r="B440" s="50" t="s">
        <v>203</v>
      </c>
      <c r="C440" s="16" t="s">
        <v>204</v>
      </c>
      <c r="D440" s="38">
        <v>2</v>
      </c>
      <c r="E440" s="133">
        <v>0</v>
      </c>
      <c r="F440" s="133">
        <v>0</v>
      </c>
    </row>
    <row r="441" spans="1:6" ht="15" customHeight="1" x14ac:dyDescent="0.3">
      <c r="A441" s="38">
        <v>60</v>
      </c>
      <c r="B441" s="50" t="s">
        <v>207</v>
      </c>
      <c r="C441" s="16" t="s">
        <v>208</v>
      </c>
      <c r="D441" s="38">
        <v>1</v>
      </c>
      <c r="E441" s="133">
        <v>0</v>
      </c>
      <c r="F441" s="133">
        <v>0</v>
      </c>
    </row>
    <row r="442" spans="1:6" ht="15" customHeight="1" x14ac:dyDescent="0.3">
      <c r="A442" s="38">
        <v>61</v>
      </c>
      <c r="B442" s="50" t="s">
        <v>209</v>
      </c>
      <c r="C442" s="16" t="s">
        <v>210</v>
      </c>
      <c r="D442" s="38">
        <v>14</v>
      </c>
      <c r="E442" s="133">
        <v>0</v>
      </c>
      <c r="F442" s="133">
        <v>0.01</v>
      </c>
    </row>
    <row r="443" spans="1:6" ht="15" customHeight="1" x14ac:dyDescent="0.3">
      <c r="A443" s="38">
        <v>62</v>
      </c>
      <c r="B443" s="50" t="s">
        <v>211</v>
      </c>
      <c r="C443" s="16" t="s">
        <v>212</v>
      </c>
      <c r="D443" s="38">
        <v>7</v>
      </c>
      <c r="E443" s="133">
        <v>0</v>
      </c>
      <c r="F443" s="133">
        <v>0.01</v>
      </c>
    </row>
    <row r="444" spans="1:6" ht="15" customHeight="1" x14ac:dyDescent="0.3">
      <c r="A444" s="38">
        <v>64</v>
      </c>
      <c r="B444" s="50" t="s">
        <v>215</v>
      </c>
      <c r="C444" s="16" t="s">
        <v>216</v>
      </c>
      <c r="D444" s="38">
        <v>11</v>
      </c>
      <c r="E444" s="133">
        <v>0</v>
      </c>
      <c r="F444" s="133">
        <v>0.01</v>
      </c>
    </row>
    <row r="445" spans="1:6" ht="20.100000000000001" customHeight="1" x14ac:dyDescent="0.3">
      <c r="A445" s="38">
        <v>67</v>
      </c>
      <c r="B445" s="50" t="s">
        <v>221</v>
      </c>
      <c r="C445" s="16" t="s">
        <v>222</v>
      </c>
      <c r="D445" s="38">
        <v>4</v>
      </c>
      <c r="E445" s="133">
        <v>0</v>
      </c>
      <c r="F445" s="133">
        <v>0</v>
      </c>
    </row>
    <row r="446" spans="1:6" ht="15" customHeight="1" x14ac:dyDescent="0.3">
      <c r="A446" s="38">
        <v>68</v>
      </c>
      <c r="B446" s="50" t="s">
        <v>223</v>
      </c>
      <c r="C446" s="16" t="s">
        <v>224</v>
      </c>
      <c r="D446" s="38">
        <v>2</v>
      </c>
      <c r="E446" s="133">
        <v>0</v>
      </c>
      <c r="F446" s="133">
        <v>0</v>
      </c>
    </row>
    <row r="447" spans="1:6" ht="15" customHeight="1" x14ac:dyDescent="0.3">
      <c r="A447" s="38">
        <v>69</v>
      </c>
      <c r="B447" s="50" t="s">
        <v>225</v>
      </c>
      <c r="C447" s="16" t="s">
        <v>226</v>
      </c>
      <c r="D447" s="38">
        <v>4</v>
      </c>
      <c r="E447" s="133">
        <v>0</v>
      </c>
      <c r="F447" s="133">
        <v>0</v>
      </c>
    </row>
    <row r="448" spans="1:6" ht="15" customHeight="1" x14ac:dyDescent="0.3">
      <c r="A448" s="38">
        <v>70</v>
      </c>
      <c r="B448" s="50" t="s">
        <v>227</v>
      </c>
      <c r="C448" s="16" t="s">
        <v>228</v>
      </c>
      <c r="D448" s="38">
        <v>11</v>
      </c>
      <c r="E448" s="133">
        <v>0</v>
      </c>
      <c r="F448" s="133">
        <v>0.01</v>
      </c>
    </row>
    <row r="449" spans="1:6" ht="15" customHeight="1" x14ac:dyDescent="0.3">
      <c r="A449" s="38">
        <v>71</v>
      </c>
      <c r="B449" s="50" t="s">
        <v>229</v>
      </c>
      <c r="C449" s="16" t="s">
        <v>230</v>
      </c>
      <c r="D449" s="38">
        <v>4</v>
      </c>
      <c r="E449" s="133">
        <v>0</v>
      </c>
      <c r="F449" s="133">
        <v>0</v>
      </c>
    </row>
    <row r="450" spans="1:6" ht="15" customHeight="1" x14ac:dyDescent="0.3">
      <c r="A450" s="38">
        <v>72</v>
      </c>
      <c r="B450" s="50" t="s">
        <v>231</v>
      </c>
      <c r="C450" s="16" t="s">
        <v>232</v>
      </c>
      <c r="D450" s="38">
        <v>4</v>
      </c>
      <c r="E450" s="133">
        <v>0</v>
      </c>
      <c r="F450" s="133">
        <v>0</v>
      </c>
    </row>
    <row r="451" spans="1:6" ht="15" customHeight="1" x14ac:dyDescent="0.3">
      <c r="A451" s="38">
        <v>73</v>
      </c>
      <c r="B451" s="50" t="s">
        <v>233</v>
      </c>
      <c r="C451" s="16" t="s">
        <v>234</v>
      </c>
      <c r="D451" s="38">
        <v>2622</v>
      </c>
      <c r="E451" s="133">
        <v>0.59</v>
      </c>
      <c r="F451" s="133">
        <v>1.88</v>
      </c>
    </row>
    <row r="452" spans="1:6" ht="15" customHeight="1" x14ac:dyDescent="0.3">
      <c r="A452" s="38">
        <v>74</v>
      </c>
      <c r="B452" s="50" t="s">
        <v>235</v>
      </c>
      <c r="C452" s="16" t="s">
        <v>236</v>
      </c>
      <c r="D452" s="38">
        <v>1312</v>
      </c>
      <c r="E452" s="133">
        <v>0.3</v>
      </c>
      <c r="F452" s="133">
        <v>0.94</v>
      </c>
    </row>
    <row r="453" spans="1:6" ht="15" customHeight="1" x14ac:dyDescent="0.3">
      <c r="A453" s="38">
        <v>75</v>
      </c>
      <c r="B453" s="50" t="s">
        <v>237</v>
      </c>
      <c r="C453" s="16" t="s">
        <v>238</v>
      </c>
      <c r="D453" s="38">
        <v>1257</v>
      </c>
      <c r="E453" s="133">
        <v>0.28000000000000003</v>
      </c>
      <c r="F453" s="133">
        <v>0.9</v>
      </c>
    </row>
    <row r="454" spans="1:6" ht="15" customHeight="1" x14ac:dyDescent="0.3">
      <c r="A454" s="38">
        <v>76</v>
      </c>
      <c r="B454" s="50" t="s">
        <v>239</v>
      </c>
      <c r="C454" s="16" t="s">
        <v>240</v>
      </c>
      <c r="D454" s="38">
        <v>590</v>
      </c>
      <c r="E454" s="133">
        <v>0.13</v>
      </c>
      <c r="F454" s="133">
        <v>0.42</v>
      </c>
    </row>
    <row r="455" spans="1:6" ht="15" customHeight="1" x14ac:dyDescent="0.3">
      <c r="A455" s="38">
        <v>77</v>
      </c>
      <c r="B455" s="50" t="s">
        <v>241</v>
      </c>
      <c r="C455" s="16" t="s">
        <v>242</v>
      </c>
      <c r="D455" s="38">
        <v>3</v>
      </c>
      <c r="E455" s="133">
        <v>0</v>
      </c>
      <c r="F455" s="133">
        <v>0</v>
      </c>
    </row>
    <row r="456" spans="1:6" ht="15" customHeight="1" x14ac:dyDescent="0.3">
      <c r="A456" s="38">
        <v>78</v>
      </c>
      <c r="B456" s="50" t="s">
        <v>243</v>
      </c>
      <c r="C456" s="16" t="s">
        <v>244</v>
      </c>
      <c r="D456" s="38">
        <v>2</v>
      </c>
      <c r="E456" s="133">
        <v>0</v>
      </c>
      <c r="F456" s="133">
        <v>0</v>
      </c>
    </row>
    <row r="457" spans="1:6" ht="15" customHeight="1" x14ac:dyDescent="0.3">
      <c r="A457" s="38">
        <v>79</v>
      </c>
      <c r="B457" s="50" t="s">
        <v>245</v>
      </c>
      <c r="C457" s="16" t="s">
        <v>246</v>
      </c>
      <c r="D457" s="38">
        <v>10</v>
      </c>
      <c r="E457" s="133">
        <v>0</v>
      </c>
      <c r="F457" s="133">
        <v>0.01</v>
      </c>
    </row>
    <row r="458" spans="1:6" ht="15" customHeight="1" x14ac:dyDescent="0.3">
      <c r="A458" s="38">
        <v>80</v>
      </c>
      <c r="B458" s="50" t="s">
        <v>247</v>
      </c>
      <c r="C458" s="16" t="s">
        <v>248</v>
      </c>
      <c r="D458" s="38">
        <v>5</v>
      </c>
      <c r="E458" s="133">
        <v>0</v>
      </c>
      <c r="F458" s="133">
        <v>0</v>
      </c>
    </row>
    <row r="459" spans="1:6" ht="15" customHeight="1" x14ac:dyDescent="0.3">
      <c r="A459" s="38">
        <v>82</v>
      </c>
      <c r="B459" s="50" t="s">
        <v>251</v>
      </c>
      <c r="C459" s="16" t="s">
        <v>252</v>
      </c>
      <c r="D459" s="38">
        <v>1</v>
      </c>
      <c r="E459" s="133">
        <v>0</v>
      </c>
      <c r="F459" s="133">
        <v>0</v>
      </c>
    </row>
    <row r="460" spans="1:6" ht="15" customHeight="1" x14ac:dyDescent="0.3">
      <c r="A460" s="38">
        <v>84</v>
      </c>
      <c r="B460" s="50" t="s">
        <v>255</v>
      </c>
      <c r="C460" s="16" t="s">
        <v>256</v>
      </c>
      <c r="D460" s="38">
        <v>33</v>
      </c>
      <c r="E460" s="133">
        <v>0.01</v>
      </c>
      <c r="F460" s="133">
        <v>0.02</v>
      </c>
    </row>
    <row r="461" spans="1:6" ht="15" customHeight="1" x14ac:dyDescent="0.3">
      <c r="A461" s="38">
        <v>85</v>
      </c>
      <c r="B461" s="50" t="s">
        <v>257</v>
      </c>
      <c r="C461" s="16" t="s">
        <v>258</v>
      </c>
      <c r="D461" s="38">
        <v>2</v>
      </c>
      <c r="E461" s="133">
        <v>0</v>
      </c>
      <c r="F461" s="133">
        <v>0</v>
      </c>
    </row>
    <row r="462" spans="1:6" ht="15" customHeight="1" x14ac:dyDescent="0.3">
      <c r="A462" s="38">
        <v>86</v>
      </c>
      <c r="B462" s="50" t="s">
        <v>259</v>
      </c>
      <c r="C462" s="16" t="s">
        <v>260</v>
      </c>
      <c r="D462" s="38">
        <v>4</v>
      </c>
      <c r="E462" s="133">
        <v>0</v>
      </c>
      <c r="F462" s="133">
        <v>0</v>
      </c>
    </row>
    <row r="463" spans="1:6" ht="15" customHeight="1" x14ac:dyDescent="0.3">
      <c r="A463" s="38">
        <v>87</v>
      </c>
      <c r="B463" s="50" t="s">
        <v>261</v>
      </c>
      <c r="C463" s="16" t="s">
        <v>262</v>
      </c>
      <c r="D463" s="38">
        <v>1</v>
      </c>
      <c r="E463" s="133">
        <v>0</v>
      </c>
      <c r="F463" s="133">
        <v>0</v>
      </c>
    </row>
    <row r="464" spans="1:6" ht="15" customHeight="1" x14ac:dyDescent="0.3">
      <c r="A464" s="38">
        <v>89</v>
      </c>
      <c r="B464" s="50" t="s">
        <v>265</v>
      </c>
      <c r="C464" s="16" t="s">
        <v>266</v>
      </c>
      <c r="D464" s="38">
        <v>43</v>
      </c>
      <c r="E464" s="133">
        <v>0.01</v>
      </c>
      <c r="F464" s="133">
        <v>0.03</v>
      </c>
    </row>
    <row r="465" spans="1:6" ht="15" customHeight="1" x14ac:dyDescent="0.3">
      <c r="A465" s="38">
        <v>90</v>
      </c>
      <c r="B465" s="50" t="s">
        <v>267</v>
      </c>
      <c r="C465" s="16" t="s">
        <v>268</v>
      </c>
      <c r="D465" s="38">
        <v>22</v>
      </c>
      <c r="E465" s="133">
        <v>0</v>
      </c>
      <c r="F465" s="133">
        <v>0.02</v>
      </c>
    </row>
    <row r="466" spans="1:6" ht="15" customHeight="1" x14ac:dyDescent="0.3">
      <c r="A466" s="38">
        <v>91</v>
      </c>
      <c r="B466" s="50" t="s">
        <v>269</v>
      </c>
      <c r="C466" s="16" t="s">
        <v>270</v>
      </c>
      <c r="D466" s="38">
        <v>835</v>
      </c>
      <c r="E466" s="133">
        <v>0.19</v>
      </c>
      <c r="F466" s="133">
        <v>0.6</v>
      </c>
    </row>
    <row r="467" spans="1:6" ht="15" customHeight="1" x14ac:dyDescent="0.3">
      <c r="A467" s="38">
        <v>92</v>
      </c>
      <c r="B467" s="50" t="s">
        <v>271</v>
      </c>
      <c r="C467" s="16" t="s">
        <v>272</v>
      </c>
      <c r="D467" s="38">
        <v>5714</v>
      </c>
      <c r="E467" s="133">
        <v>1.29</v>
      </c>
      <c r="F467" s="133">
        <v>4.09</v>
      </c>
    </row>
    <row r="468" spans="1:6" ht="15" customHeight="1" x14ac:dyDescent="0.3">
      <c r="A468" s="38">
        <v>93</v>
      </c>
      <c r="B468" s="50" t="s">
        <v>273</v>
      </c>
      <c r="C468" s="16" t="s">
        <v>274</v>
      </c>
      <c r="D468" s="38">
        <v>2418</v>
      </c>
      <c r="E468" s="133">
        <v>0.55000000000000004</v>
      </c>
      <c r="F468" s="133">
        <v>1.73</v>
      </c>
    </row>
    <row r="469" spans="1:6" ht="15" customHeight="1" x14ac:dyDescent="0.3">
      <c r="A469" s="38">
        <v>94</v>
      </c>
      <c r="B469" s="50" t="s">
        <v>275</v>
      </c>
      <c r="C469" s="16" t="s">
        <v>276</v>
      </c>
      <c r="D469" s="38">
        <v>7</v>
      </c>
      <c r="E469" s="133">
        <v>0</v>
      </c>
      <c r="F469" s="133">
        <v>0.01</v>
      </c>
    </row>
    <row r="470" spans="1:6" ht="15" customHeight="1" x14ac:dyDescent="0.3">
      <c r="A470" s="38">
        <v>95</v>
      </c>
      <c r="B470" s="50" t="s">
        <v>277</v>
      </c>
      <c r="C470" s="16" t="s">
        <v>278</v>
      </c>
      <c r="D470" s="38">
        <v>6</v>
      </c>
      <c r="E470" s="133">
        <v>0</v>
      </c>
      <c r="F470" s="133">
        <v>0</v>
      </c>
    </row>
    <row r="471" spans="1:6" ht="15" customHeight="1" x14ac:dyDescent="0.3">
      <c r="A471" s="38">
        <v>96</v>
      </c>
      <c r="B471" s="50" t="s">
        <v>279</v>
      </c>
      <c r="C471" s="16" t="s">
        <v>280</v>
      </c>
      <c r="D471" s="38">
        <v>1225</v>
      </c>
      <c r="E471" s="133">
        <v>0.28000000000000003</v>
      </c>
      <c r="F471" s="133">
        <v>0.88</v>
      </c>
    </row>
    <row r="472" spans="1:6" ht="15" customHeight="1" x14ac:dyDescent="0.3">
      <c r="A472" s="46" t="s">
        <v>281</v>
      </c>
      <c r="B472" s="52" t="s">
        <v>795</v>
      </c>
      <c r="C472" s="46" t="s">
        <v>282</v>
      </c>
      <c r="D472" s="47">
        <f>SUM(D473:D476)</f>
        <v>3043</v>
      </c>
      <c r="E472" s="66">
        <f>SUM(E473:E476)</f>
        <v>0.69</v>
      </c>
      <c r="F472" s="66">
        <f>SUM(F473:F476)</f>
        <v>2.17</v>
      </c>
    </row>
    <row r="473" spans="1:6" ht="15" customHeight="1" x14ac:dyDescent="0.3">
      <c r="A473" s="38">
        <v>97</v>
      </c>
      <c r="B473" s="50" t="s">
        <v>283</v>
      </c>
      <c r="C473" s="16" t="s">
        <v>284</v>
      </c>
      <c r="D473" s="31">
        <v>1848</v>
      </c>
      <c r="E473" s="31">
        <v>0.42</v>
      </c>
      <c r="F473" s="31">
        <v>1.32</v>
      </c>
    </row>
    <row r="474" spans="1:6" ht="15" customHeight="1" x14ac:dyDescent="0.3">
      <c r="A474" s="38">
        <v>98</v>
      </c>
      <c r="B474" s="50" t="s">
        <v>285</v>
      </c>
      <c r="C474" s="16" t="s">
        <v>286</v>
      </c>
      <c r="D474" s="31">
        <v>143</v>
      </c>
      <c r="E474" s="31">
        <v>0.03</v>
      </c>
      <c r="F474" s="31">
        <v>0.1</v>
      </c>
    </row>
    <row r="475" spans="1:6" ht="15" customHeight="1" x14ac:dyDescent="0.3">
      <c r="A475" s="38">
        <v>99</v>
      </c>
      <c r="B475" s="50" t="s">
        <v>287</v>
      </c>
      <c r="C475" s="16" t="s">
        <v>288</v>
      </c>
      <c r="D475" s="31">
        <v>1051</v>
      </c>
      <c r="E475" s="31">
        <v>0.24</v>
      </c>
      <c r="F475" s="31">
        <v>0.75</v>
      </c>
    </row>
    <row r="476" spans="1:6" ht="15" customHeight="1" x14ac:dyDescent="0.3">
      <c r="A476" s="38">
        <v>100</v>
      </c>
      <c r="B476" s="50" t="s">
        <v>289</v>
      </c>
      <c r="C476" s="16" t="s">
        <v>290</v>
      </c>
      <c r="D476" s="31">
        <v>1</v>
      </c>
      <c r="E476" s="31">
        <v>0</v>
      </c>
      <c r="F476" s="31">
        <v>0</v>
      </c>
    </row>
    <row r="477" spans="1:6" ht="15" customHeight="1" x14ac:dyDescent="0.3">
      <c r="A477" s="46" t="s">
        <v>291</v>
      </c>
      <c r="B477" s="45" t="s">
        <v>796</v>
      </c>
      <c r="C477" s="46" t="s">
        <v>292</v>
      </c>
      <c r="D477" s="47">
        <f>SUM(D478:D487)</f>
        <v>3424</v>
      </c>
      <c r="E477" s="66">
        <f>SUM(E478:E487)</f>
        <v>0.77</v>
      </c>
      <c r="F477" s="66">
        <f>SUM(F478:F487)</f>
        <v>2.46</v>
      </c>
    </row>
    <row r="478" spans="1:6" ht="15" customHeight="1" x14ac:dyDescent="0.3">
      <c r="A478" s="38">
        <v>101</v>
      </c>
      <c r="B478" s="50" t="s">
        <v>293</v>
      </c>
      <c r="C478" s="16" t="s">
        <v>294</v>
      </c>
      <c r="D478" s="31">
        <v>122</v>
      </c>
      <c r="E478" s="31">
        <v>0.03</v>
      </c>
      <c r="F478" s="31">
        <v>0.09</v>
      </c>
    </row>
    <row r="479" spans="1:6" ht="15" customHeight="1" x14ac:dyDescent="0.3">
      <c r="A479" s="38">
        <v>102</v>
      </c>
      <c r="B479" s="50" t="s">
        <v>295</v>
      </c>
      <c r="C479" s="16" t="s">
        <v>296</v>
      </c>
      <c r="D479" s="31">
        <v>20</v>
      </c>
      <c r="E479" s="31">
        <v>0</v>
      </c>
      <c r="F479" s="31">
        <v>0.01</v>
      </c>
    </row>
    <row r="480" spans="1:6" ht="15" customHeight="1" x14ac:dyDescent="0.3">
      <c r="A480" s="38">
        <v>103</v>
      </c>
      <c r="B480" s="50" t="s">
        <v>297</v>
      </c>
      <c r="C480" s="16" t="s">
        <v>298</v>
      </c>
      <c r="D480" s="31">
        <v>542</v>
      </c>
      <c r="E480" s="31">
        <v>0.12</v>
      </c>
      <c r="F480" s="31">
        <v>0.39</v>
      </c>
    </row>
    <row r="481" spans="1:6" ht="15" customHeight="1" x14ac:dyDescent="0.3">
      <c r="A481" s="38">
        <v>104</v>
      </c>
      <c r="B481" s="50" t="s">
        <v>299</v>
      </c>
      <c r="C481" s="16" t="s">
        <v>300</v>
      </c>
      <c r="D481" s="31">
        <v>163</v>
      </c>
      <c r="E481" s="31">
        <v>0.04</v>
      </c>
      <c r="F481" s="31">
        <v>0.12</v>
      </c>
    </row>
    <row r="482" spans="1:6" ht="15" customHeight="1" x14ac:dyDescent="0.3">
      <c r="A482" s="38">
        <v>105</v>
      </c>
      <c r="B482" s="50" t="s">
        <v>301</v>
      </c>
      <c r="C482" s="16" t="s">
        <v>302</v>
      </c>
      <c r="D482" s="31">
        <v>2</v>
      </c>
      <c r="E482" s="31">
        <v>0</v>
      </c>
      <c r="F482" s="31">
        <v>0</v>
      </c>
    </row>
    <row r="483" spans="1:6" ht="15" customHeight="1" x14ac:dyDescent="0.3">
      <c r="A483" s="38">
        <v>107</v>
      </c>
      <c r="B483" s="50" t="s">
        <v>305</v>
      </c>
      <c r="C483" s="16" t="s">
        <v>306</v>
      </c>
      <c r="D483" s="31">
        <v>25</v>
      </c>
      <c r="E483" s="31">
        <v>0.01</v>
      </c>
      <c r="F483" s="31">
        <v>0.02</v>
      </c>
    </row>
    <row r="484" spans="1:6" ht="15" customHeight="1" x14ac:dyDescent="0.3">
      <c r="A484" s="38">
        <v>108</v>
      </c>
      <c r="B484" s="50" t="s">
        <v>307</v>
      </c>
      <c r="C484" s="16" t="s">
        <v>308</v>
      </c>
      <c r="D484" s="31">
        <v>2</v>
      </c>
      <c r="E484" s="31">
        <v>0</v>
      </c>
      <c r="F484" s="31">
        <v>0</v>
      </c>
    </row>
    <row r="485" spans="1:6" ht="15" customHeight="1" x14ac:dyDescent="0.3">
      <c r="A485" s="38">
        <v>109</v>
      </c>
      <c r="B485" s="50" t="s">
        <v>309</v>
      </c>
      <c r="C485" s="16" t="s">
        <v>310</v>
      </c>
      <c r="D485" s="31">
        <v>175</v>
      </c>
      <c r="E485" s="31">
        <v>0.04</v>
      </c>
      <c r="F485" s="31">
        <v>0.13</v>
      </c>
    </row>
    <row r="486" spans="1:6" ht="15" customHeight="1" x14ac:dyDescent="0.3">
      <c r="A486" s="38">
        <v>110</v>
      </c>
      <c r="B486" s="50" t="s">
        <v>311</v>
      </c>
      <c r="C486" s="16" t="s">
        <v>312</v>
      </c>
      <c r="D486" s="31">
        <v>20</v>
      </c>
      <c r="E486" s="31">
        <v>0</v>
      </c>
      <c r="F486" s="31">
        <v>0.01</v>
      </c>
    </row>
    <row r="487" spans="1:6" ht="15" customHeight="1" x14ac:dyDescent="0.3">
      <c r="A487" s="38">
        <v>111</v>
      </c>
      <c r="B487" s="50" t="s">
        <v>313</v>
      </c>
      <c r="C487" s="16" t="s">
        <v>314</v>
      </c>
      <c r="D487" s="31">
        <v>2353</v>
      </c>
      <c r="E487" s="31">
        <v>0.53</v>
      </c>
      <c r="F487" s="31">
        <v>1.69</v>
      </c>
    </row>
    <row r="488" spans="1:6" ht="15" customHeight="1" x14ac:dyDescent="0.3">
      <c r="A488" s="46" t="s">
        <v>315</v>
      </c>
      <c r="B488" s="45" t="s">
        <v>797</v>
      </c>
      <c r="C488" s="46" t="s">
        <v>316</v>
      </c>
      <c r="D488" s="47">
        <f>SUM(D489:D496)</f>
        <v>131</v>
      </c>
      <c r="E488" s="66">
        <f>SUM(E489:E496)</f>
        <v>0.03</v>
      </c>
      <c r="F488" s="66">
        <f>SUM(F489:F496)</f>
        <v>0.09</v>
      </c>
    </row>
    <row r="489" spans="1:6" ht="15" customHeight="1" x14ac:dyDescent="0.3">
      <c r="A489" s="38">
        <v>112</v>
      </c>
      <c r="B489" s="50" t="s">
        <v>317</v>
      </c>
      <c r="C489" s="16" t="s">
        <v>318</v>
      </c>
      <c r="D489" s="31">
        <v>1</v>
      </c>
      <c r="E489" s="31">
        <v>0</v>
      </c>
      <c r="F489" s="31">
        <v>0</v>
      </c>
    </row>
    <row r="490" spans="1:6" ht="15" customHeight="1" x14ac:dyDescent="0.3">
      <c r="A490" s="38">
        <v>113</v>
      </c>
      <c r="B490" s="50" t="s">
        <v>319</v>
      </c>
      <c r="C490" s="16" t="s">
        <v>320</v>
      </c>
      <c r="D490" s="31">
        <v>2</v>
      </c>
      <c r="E490" s="31">
        <v>0</v>
      </c>
      <c r="F490" s="31">
        <v>0</v>
      </c>
    </row>
    <row r="491" spans="1:6" ht="15" customHeight="1" x14ac:dyDescent="0.3">
      <c r="A491" s="38">
        <v>114</v>
      </c>
      <c r="B491" s="50" t="s">
        <v>321</v>
      </c>
      <c r="C491" s="16" t="s">
        <v>322</v>
      </c>
      <c r="D491" s="31">
        <v>26</v>
      </c>
      <c r="E491" s="31">
        <v>0.01</v>
      </c>
      <c r="F491" s="31">
        <v>0.02</v>
      </c>
    </row>
    <row r="492" spans="1:6" ht="15" customHeight="1" x14ac:dyDescent="0.3">
      <c r="A492" s="38">
        <v>115</v>
      </c>
      <c r="B492" s="50" t="s">
        <v>323</v>
      </c>
      <c r="C492" s="16" t="s">
        <v>324</v>
      </c>
      <c r="D492" s="31">
        <v>7</v>
      </c>
      <c r="E492" s="31">
        <v>0</v>
      </c>
      <c r="F492" s="31">
        <v>0.01</v>
      </c>
    </row>
    <row r="493" spans="1:6" ht="15" customHeight="1" x14ac:dyDescent="0.3">
      <c r="A493" s="38">
        <v>116</v>
      </c>
      <c r="B493" s="50" t="s">
        <v>325</v>
      </c>
      <c r="C493" s="16" t="s">
        <v>326</v>
      </c>
      <c r="D493" s="31">
        <v>34</v>
      </c>
      <c r="E493" s="31">
        <v>0.01</v>
      </c>
      <c r="F493" s="31">
        <v>0.02</v>
      </c>
    </row>
    <row r="494" spans="1:6" ht="15" customHeight="1" x14ac:dyDescent="0.3">
      <c r="A494" s="38">
        <v>117</v>
      </c>
      <c r="B494" s="50" t="s">
        <v>327</v>
      </c>
      <c r="C494" s="16" t="s">
        <v>328</v>
      </c>
      <c r="D494" s="31">
        <v>41</v>
      </c>
      <c r="E494" s="31">
        <v>0.01</v>
      </c>
      <c r="F494" s="31">
        <v>0.03</v>
      </c>
    </row>
    <row r="495" spans="1:6" ht="15" customHeight="1" x14ac:dyDescent="0.3">
      <c r="A495" s="38">
        <v>118</v>
      </c>
      <c r="B495" s="50" t="s">
        <v>329</v>
      </c>
      <c r="C495" s="16" t="s">
        <v>330</v>
      </c>
      <c r="D495" s="38">
        <v>6</v>
      </c>
      <c r="E495" s="133">
        <v>0</v>
      </c>
      <c r="F495" s="133">
        <v>0</v>
      </c>
    </row>
    <row r="496" spans="1:6" ht="15" customHeight="1" x14ac:dyDescent="0.3">
      <c r="A496" s="38">
        <v>119</v>
      </c>
      <c r="B496" s="50" t="s">
        <v>331</v>
      </c>
      <c r="C496" s="16" t="s">
        <v>332</v>
      </c>
      <c r="D496" s="38">
        <v>14</v>
      </c>
      <c r="E496" s="133">
        <v>0</v>
      </c>
      <c r="F496" s="133">
        <v>0.01</v>
      </c>
    </row>
    <row r="497" spans="1:6" ht="15" customHeight="1" x14ac:dyDescent="0.3">
      <c r="A497" s="46" t="s">
        <v>333</v>
      </c>
      <c r="B497" s="45" t="s">
        <v>798</v>
      </c>
      <c r="C497" s="46" t="s">
        <v>334</v>
      </c>
      <c r="D497" s="47">
        <f>SUM(D498:D506)</f>
        <v>58</v>
      </c>
      <c r="E497" s="66">
        <f>SUM(E500:E506)</f>
        <v>0.01</v>
      </c>
      <c r="F497" s="66">
        <f>SUM(F500:F506)</f>
        <v>0.04</v>
      </c>
    </row>
    <row r="498" spans="1:6" ht="15" customHeight="1" x14ac:dyDescent="0.3">
      <c r="A498" s="48">
        <v>121</v>
      </c>
      <c r="B498" s="49" t="s">
        <v>337</v>
      </c>
      <c r="C498" s="49" t="s">
        <v>338</v>
      </c>
      <c r="D498" s="31">
        <v>1</v>
      </c>
      <c r="E498" s="31">
        <v>0</v>
      </c>
      <c r="F498" s="31">
        <v>0</v>
      </c>
    </row>
    <row r="499" spans="1:6" ht="15" customHeight="1" x14ac:dyDescent="0.3">
      <c r="A499" s="48">
        <v>122</v>
      </c>
      <c r="B499" s="50" t="s">
        <v>339</v>
      </c>
      <c r="C499" s="16" t="s">
        <v>340</v>
      </c>
      <c r="D499" s="31">
        <v>2</v>
      </c>
      <c r="E499" s="31">
        <v>0</v>
      </c>
      <c r="F499" s="31">
        <v>0</v>
      </c>
    </row>
    <row r="500" spans="1:6" ht="15" customHeight="1" x14ac:dyDescent="0.3">
      <c r="A500" s="38">
        <v>123</v>
      </c>
      <c r="B500" s="50" t="s">
        <v>341</v>
      </c>
      <c r="C500" s="16" t="s">
        <v>342</v>
      </c>
      <c r="D500" s="31">
        <v>8</v>
      </c>
      <c r="E500" s="31">
        <v>0</v>
      </c>
      <c r="F500" s="31">
        <v>0.01</v>
      </c>
    </row>
    <row r="501" spans="1:6" ht="15" customHeight="1" x14ac:dyDescent="0.3">
      <c r="A501" s="38">
        <v>124</v>
      </c>
      <c r="B501" s="50" t="s">
        <v>343</v>
      </c>
      <c r="C501" s="16" t="s">
        <v>344</v>
      </c>
      <c r="D501" s="31">
        <v>22</v>
      </c>
      <c r="E501" s="31">
        <v>0.01</v>
      </c>
      <c r="F501" s="31">
        <v>0.02</v>
      </c>
    </row>
    <row r="502" spans="1:6" ht="15" customHeight="1" x14ac:dyDescent="0.3">
      <c r="A502" s="38">
        <v>125</v>
      </c>
      <c r="B502" s="50" t="s">
        <v>345</v>
      </c>
      <c r="C502" s="16" t="s">
        <v>346</v>
      </c>
      <c r="D502" s="31">
        <v>13</v>
      </c>
      <c r="E502" s="31">
        <v>0</v>
      </c>
      <c r="F502" s="31">
        <v>0.01</v>
      </c>
    </row>
    <row r="503" spans="1:6" ht="15" customHeight="1" x14ac:dyDescent="0.3">
      <c r="A503" s="38">
        <v>126</v>
      </c>
      <c r="B503" s="50" t="s">
        <v>347</v>
      </c>
      <c r="C503" s="16" t="s">
        <v>348</v>
      </c>
      <c r="D503" s="31">
        <v>1</v>
      </c>
      <c r="E503" s="31">
        <v>0</v>
      </c>
      <c r="F503" s="31">
        <v>0</v>
      </c>
    </row>
    <row r="504" spans="1:6" ht="15" customHeight="1" x14ac:dyDescent="0.3">
      <c r="A504" s="38">
        <v>127</v>
      </c>
      <c r="B504" s="50" t="s">
        <v>349</v>
      </c>
      <c r="C504" s="16" t="s">
        <v>350</v>
      </c>
      <c r="D504" s="31">
        <v>3</v>
      </c>
      <c r="E504" s="31">
        <v>0</v>
      </c>
      <c r="F504" s="31">
        <v>0</v>
      </c>
    </row>
    <row r="505" spans="1:6" ht="15" customHeight="1" x14ac:dyDescent="0.3">
      <c r="A505" s="38">
        <v>128</v>
      </c>
      <c r="B505" s="50" t="s">
        <v>351</v>
      </c>
      <c r="C505" s="16" t="s">
        <v>352</v>
      </c>
      <c r="D505" s="31">
        <v>4</v>
      </c>
      <c r="E505" s="31">
        <v>0</v>
      </c>
      <c r="F505" s="31">
        <v>0</v>
      </c>
    </row>
    <row r="506" spans="1:6" ht="15" customHeight="1" x14ac:dyDescent="0.3">
      <c r="A506" s="38">
        <v>129</v>
      </c>
      <c r="B506" s="50" t="s">
        <v>353</v>
      </c>
      <c r="C506" s="53" t="s">
        <v>354</v>
      </c>
      <c r="D506" s="31">
        <v>4</v>
      </c>
      <c r="E506" s="31">
        <v>0</v>
      </c>
      <c r="F506" s="31">
        <v>0</v>
      </c>
    </row>
    <row r="507" spans="1:6" ht="15" customHeight="1" x14ac:dyDescent="0.3">
      <c r="A507" s="46" t="s">
        <v>355</v>
      </c>
      <c r="B507" s="45" t="s">
        <v>799</v>
      </c>
      <c r="C507" s="46" t="s">
        <v>356</v>
      </c>
      <c r="D507" s="47">
        <f>SUM(D508:D513)</f>
        <v>43</v>
      </c>
      <c r="E507" s="47">
        <f>SUM(E508:E513)</f>
        <v>0.01</v>
      </c>
      <c r="F507" s="47">
        <f>SUM(F508:F513)</f>
        <v>0.02</v>
      </c>
    </row>
    <row r="508" spans="1:6" ht="15" customHeight="1" x14ac:dyDescent="0.3">
      <c r="A508" s="38">
        <v>130</v>
      </c>
      <c r="B508" s="50" t="s">
        <v>357</v>
      </c>
      <c r="C508" s="16" t="s">
        <v>358</v>
      </c>
      <c r="D508" s="31">
        <v>4</v>
      </c>
      <c r="E508" s="31">
        <v>0</v>
      </c>
      <c r="F508" s="31">
        <v>0</v>
      </c>
    </row>
    <row r="509" spans="1:6" ht="15" customHeight="1" x14ac:dyDescent="0.3">
      <c r="A509" s="38">
        <v>131</v>
      </c>
      <c r="B509" s="50" t="s">
        <v>359</v>
      </c>
      <c r="C509" s="16" t="s">
        <v>360</v>
      </c>
      <c r="D509" s="31">
        <v>34</v>
      </c>
      <c r="E509" s="31">
        <v>0.01</v>
      </c>
      <c r="F509" s="31">
        <v>0.02</v>
      </c>
    </row>
    <row r="510" spans="1:6" ht="15" customHeight="1" x14ac:dyDescent="0.3">
      <c r="A510" s="38">
        <v>136</v>
      </c>
      <c r="B510" s="50" t="s">
        <v>369</v>
      </c>
      <c r="C510" s="16" t="s">
        <v>370</v>
      </c>
      <c r="D510" s="31">
        <v>1</v>
      </c>
      <c r="E510" s="31">
        <v>0</v>
      </c>
      <c r="F510" s="31">
        <v>0</v>
      </c>
    </row>
    <row r="511" spans="1:6" ht="15" customHeight="1" x14ac:dyDescent="0.3">
      <c r="A511" s="38">
        <v>137</v>
      </c>
      <c r="B511" s="50" t="s">
        <v>371</v>
      </c>
      <c r="C511" s="16" t="s">
        <v>372</v>
      </c>
      <c r="D511" s="31">
        <v>2</v>
      </c>
      <c r="E511" s="31">
        <v>0</v>
      </c>
      <c r="F511" s="31">
        <v>0</v>
      </c>
    </row>
    <row r="512" spans="1:6" ht="15" customHeight="1" x14ac:dyDescent="0.3">
      <c r="A512" s="38">
        <v>138</v>
      </c>
      <c r="B512" s="50" t="s">
        <v>373</v>
      </c>
      <c r="C512" s="16" t="s">
        <v>374</v>
      </c>
      <c r="D512" s="31">
        <v>1</v>
      </c>
      <c r="E512" s="31">
        <v>0</v>
      </c>
      <c r="F512" s="31">
        <v>0</v>
      </c>
    </row>
    <row r="513" spans="1:6" ht="15" customHeight="1" x14ac:dyDescent="0.3">
      <c r="A513" s="38">
        <v>139</v>
      </c>
      <c r="B513" s="50" t="s">
        <v>375</v>
      </c>
      <c r="C513" s="53" t="s">
        <v>376</v>
      </c>
      <c r="D513" s="31">
        <v>1</v>
      </c>
      <c r="E513" s="31">
        <v>0</v>
      </c>
      <c r="F513" s="31">
        <v>0</v>
      </c>
    </row>
    <row r="514" spans="1:6" ht="15" customHeight="1" x14ac:dyDescent="0.3">
      <c r="A514" s="46" t="s">
        <v>377</v>
      </c>
      <c r="B514" s="45" t="s">
        <v>800</v>
      </c>
      <c r="C514" s="46" t="s">
        <v>378</v>
      </c>
      <c r="D514" s="47">
        <f>SUM(D515:D516)</f>
        <v>83</v>
      </c>
      <c r="E514" s="66">
        <f>SUM(E515:E516)</f>
        <v>0.02</v>
      </c>
      <c r="F514" s="66">
        <f>SUM(F515:F516)</f>
        <v>6.0000000000000005E-2</v>
      </c>
    </row>
    <row r="515" spans="1:6" ht="15" customHeight="1" x14ac:dyDescent="0.3">
      <c r="A515" s="38">
        <v>140</v>
      </c>
      <c r="B515" s="50" t="s">
        <v>379</v>
      </c>
      <c r="C515" s="16" t="s">
        <v>380</v>
      </c>
      <c r="D515" s="31">
        <v>64</v>
      </c>
      <c r="E515" s="31">
        <v>0.02</v>
      </c>
      <c r="F515" s="31">
        <v>0.05</v>
      </c>
    </row>
    <row r="516" spans="1:6" ht="15" customHeight="1" x14ac:dyDescent="0.3">
      <c r="A516" s="38">
        <v>142</v>
      </c>
      <c r="B516" s="50" t="s">
        <v>383</v>
      </c>
      <c r="C516" s="16" t="s">
        <v>384</v>
      </c>
      <c r="D516" s="31">
        <v>19</v>
      </c>
      <c r="E516" s="31">
        <v>0</v>
      </c>
      <c r="F516" s="31">
        <v>0.01</v>
      </c>
    </row>
    <row r="517" spans="1:6" ht="15" customHeight="1" x14ac:dyDescent="0.3">
      <c r="A517" s="46" t="s">
        <v>385</v>
      </c>
      <c r="B517" s="45" t="s">
        <v>801</v>
      </c>
      <c r="C517" s="46" t="s">
        <v>386</v>
      </c>
      <c r="D517" s="47">
        <f>SUM(D518:D529)</f>
        <v>403</v>
      </c>
      <c r="E517" s="66">
        <f>SUM(E518:E529)</f>
        <v>0.08</v>
      </c>
      <c r="F517" s="66">
        <f>SUM(F518:F529)</f>
        <v>0.29000000000000004</v>
      </c>
    </row>
    <row r="518" spans="1:6" ht="15" customHeight="1" x14ac:dyDescent="0.3">
      <c r="A518" s="38">
        <v>144</v>
      </c>
      <c r="B518" s="50" t="s">
        <v>389</v>
      </c>
      <c r="C518" s="16" t="s">
        <v>390</v>
      </c>
      <c r="D518" s="31">
        <v>1</v>
      </c>
      <c r="E518" s="31">
        <v>0</v>
      </c>
      <c r="F518" s="31">
        <v>0</v>
      </c>
    </row>
    <row r="519" spans="1:6" ht="15" customHeight="1" x14ac:dyDescent="0.3">
      <c r="A519" s="38">
        <v>145</v>
      </c>
      <c r="B519" s="50" t="s">
        <v>391</v>
      </c>
      <c r="C519" s="16" t="s">
        <v>392</v>
      </c>
      <c r="D519" s="31">
        <v>139</v>
      </c>
      <c r="E519" s="31">
        <v>0.03</v>
      </c>
      <c r="F519" s="31">
        <v>0.1</v>
      </c>
    </row>
    <row r="520" spans="1:6" ht="15" customHeight="1" x14ac:dyDescent="0.3">
      <c r="A520" s="38">
        <v>146</v>
      </c>
      <c r="B520" s="50" t="s">
        <v>393</v>
      </c>
      <c r="C520" s="16" t="s">
        <v>394</v>
      </c>
      <c r="D520" s="31">
        <v>1</v>
      </c>
      <c r="E520" s="31">
        <v>0</v>
      </c>
      <c r="F520" s="31">
        <v>0</v>
      </c>
    </row>
    <row r="521" spans="1:6" ht="15" customHeight="1" x14ac:dyDescent="0.3">
      <c r="A521" s="38">
        <v>148</v>
      </c>
      <c r="B521" s="50" t="s">
        <v>397</v>
      </c>
      <c r="C521" s="16" t="s">
        <v>398</v>
      </c>
      <c r="D521" s="31">
        <v>5</v>
      </c>
      <c r="E521" s="31">
        <v>0</v>
      </c>
      <c r="F521" s="31">
        <v>0</v>
      </c>
    </row>
    <row r="522" spans="1:6" ht="15" customHeight="1" x14ac:dyDescent="0.3">
      <c r="A522" s="38">
        <v>149</v>
      </c>
      <c r="B522" s="50" t="s">
        <v>399</v>
      </c>
      <c r="C522" s="16" t="s">
        <v>400</v>
      </c>
      <c r="D522" s="31">
        <v>1</v>
      </c>
      <c r="E522" s="31">
        <v>0</v>
      </c>
      <c r="F522" s="31">
        <v>0</v>
      </c>
    </row>
    <row r="523" spans="1:6" ht="15" customHeight="1" x14ac:dyDescent="0.3">
      <c r="A523" s="38">
        <v>150</v>
      </c>
      <c r="B523" s="50" t="s">
        <v>401</v>
      </c>
      <c r="C523" s="16" t="s">
        <v>402</v>
      </c>
      <c r="D523" s="31">
        <v>41</v>
      </c>
      <c r="E523" s="31">
        <v>0.01</v>
      </c>
      <c r="F523" s="31">
        <v>0.03</v>
      </c>
    </row>
    <row r="524" spans="1:6" ht="15" customHeight="1" x14ac:dyDescent="0.3">
      <c r="A524" s="38">
        <v>152</v>
      </c>
      <c r="B524" s="50" t="s">
        <v>405</v>
      </c>
      <c r="C524" s="16" t="s">
        <v>406</v>
      </c>
      <c r="D524" s="31">
        <v>7</v>
      </c>
      <c r="E524" s="31">
        <v>0</v>
      </c>
      <c r="F524" s="31">
        <v>0.01</v>
      </c>
    </row>
    <row r="525" spans="1:6" ht="15" customHeight="1" x14ac:dyDescent="0.3">
      <c r="A525" s="38">
        <v>156</v>
      </c>
      <c r="B525" s="50" t="s">
        <v>413</v>
      </c>
      <c r="C525" s="16" t="s">
        <v>414</v>
      </c>
      <c r="D525" s="31">
        <v>8</v>
      </c>
      <c r="E525" s="31">
        <v>0</v>
      </c>
      <c r="F525" s="31">
        <v>0.01</v>
      </c>
    </row>
    <row r="526" spans="1:6" ht="15" customHeight="1" x14ac:dyDescent="0.3">
      <c r="A526" s="38">
        <v>161</v>
      </c>
      <c r="B526" s="50" t="s">
        <v>423</v>
      </c>
      <c r="C526" s="16" t="s">
        <v>424</v>
      </c>
      <c r="D526" s="31">
        <v>60</v>
      </c>
      <c r="E526" s="31">
        <v>0.01</v>
      </c>
      <c r="F526" s="31">
        <v>0.04</v>
      </c>
    </row>
    <row r="527" spans="1:6" ht="15" customHeight="1" x14ac:dyDescent="0.3">
      <c r="A527" s="38">
        <v>162</v>
      </c>
      <c r="B527" s="50" t="s">
        <v>425</v>
      </c>
      <c r="C527" s="16" t="s">
        <v>426</v>
      </c>
      <c r="D527" s="31">
        <v>65</v>
      </c>
      <c r="E527" s="31">
        <v>0.01</v>
      </c>
      <c r="F527" s="31">
        <v>0.05</v>
      </c>
    </row>
    <row r="528" spans="1:6" ht="15" customHeight="1" x14ac:dyDescent="0.3">
      <c r="A528" s="38">
        <v>163</v>
      </c>
      <c r="B528" s="50" t="s">
        <v>427</v>
      </c>
      <c r="C528" s="16" t="s">
        <v>428</v>
      </c>
      <c r="D528" s="31">
        <v>48</v>
      </c>
      <c r="E528" s="31">
        <v>0.01</v>
      </c>
      <c r="F528" s="31">
        <v>0.03</v>
      </c>
    </row>
    <row r="529" spans="1:6" ht="15" customHeight="1" x14ac:dyDescent="0.3">
      <c r="A529" s="38">
        <v>164</v>
      </c>
      <c r="B529" s="50" t="s">
        <v>429</v>
      </c>
      <c r="C529" s="16" t="s">
        <v>430</v>
      </c>
      <c r="D529" s="31">
        <v>27</v>
      </c>
      <c r="E529" s="31">
        <v>0.01</v>
      </c>
      <c r="F529" s="31">
        <v>0.02</v>
      </c>
    </row>
    <row r="530" spans="1:6" ht="15" customHeight="1" x14ac:dyDescent="0.3">
      <c r="A530" s="46" t="s">
        <v>431</v>
      </c>
      <c r="B530" s="45" t="s">
        <v>432</v>
      </c>
      <c r="C530" s="46" t="s">
        <v>433</v>
      </c>
      <c r="D530" s="47">
        <f>SUM(D531:D540)</f>
        <v>1587</v>
      </c>
      <c r="E530" s="66">
        <f>SUM(E531:E540)</f>
        <v>0.36000000000000004</v>
      </c>
      <c r="F530" s="66">
        <f>SUM(F531:F540)</f>
        <v>1.1499999999999999</v>
      </c>
    </row>
    <row r="531" spans="1:6" ht="15" customHeight="1" x14ac:dyDescent="0.3">
      <c r="A531" s="38">
        <v>165</v>
      </c>
      <c r="B531" s="50" t="s">
        <v>434</v>
      </c>
      <c r="C531" s="16" t="s">
        <v>435</v>
      </c>
      <c r="D531" s="31">
        <v>1154</v>
      </c>
      <c r="E531" s="31">
        <v>0.27</v>
      </c>
      <c r="F531" s="31">
        <v>0.83</v>
      </c>
    </row>
    <row r="532" spans="1:6" ht="15" customHeight="1" x14ac:dyDescent="0.3">
      <c r="A532" s="38">
        <v>166</v>
      </c>
      <c r="B532" s="50" t="s">
        <v>436</v>
      </c>
      <c r="C532" s="16" t="s">
        <v>437</v>
      </c>
      <c r="D532" s="31">
        <v>91</v>
      </c>
      <c r="E532" s="31">
        <v>0.02</v>
      </c>
      <c r="F532" s="31">
        <v>7.0000000000000007E-2</v>
      </c>
    </row>
    <row r="533" spans="1:6" ht="15" customHeight="1" x14ac:dyDescent="0.3">
      <c r="A533" s="38">
        <v>167</v>
      </c>
      <c r="B533" s="50" t="s">
        <v>438</v>
      </c>
      <c r="C533" s="16" t="s">
        <v>439</v>
      </c>
      <c r="D533" s="31">
        <v>217</v>
      </c>
      <c r="E533" s="31">
        <v>0.05</v>
      </c>
      <c r="F533" s="31">
        <v>0.16</v>
      </c>
    </row>
    <row r="534" spans="1:6" ht="15" customHeight="1" x14ac:dyDescent="0.3">
      <c r="A534" s="38">
        <v>169</v>
      </c>
      <c r="B534" s="50" t="s">
        <v>442</v>
      </c>
      <c r="C534" s="16" t="s">
        <v>443</v>
      </c>
      <c r="D534" s="31">
        <v>2</v>
      </c>
      <c r="E534" s="31">
        <v>0</v>
      </c>
      <c r="F534" s="31">
        <v>0</v>
      </c>
    </row>
    <row r="535" spans="1:6" ht="15" customHeight="1" x14ac:dyDescent="0.3">
      <c r="A535" s="38">
        <v>170</v>
      </c>
      <c r="B535" s="50" t="s">
        <v>444</v>
      </c>
      <c r="C535" s="16" t="s">
        <v>445</v>
      </c>
      <c r="D535" s="31">
        <v>53</v>
      </c>
      <c r="E535" s="31">
        <v>0.01</v>
      </c>
      <c r="F535" s="31">
        <v>0.04</v>
      </c>
    </row>
    <row r="536" spans="1:6" ht="15" customHeight="1" x14ac:dyDescent="0.3">
      <c r="A536" s="38">
        <v>172</v>
      </c>
      <c r="B536" s="50" t="s">
        <v>448</v>
      </c>
      <c r="C536" s="16" t="s">
        <v>449</v>
      </c>
      <c r="D536" s="31">
        <v>37</v>
      </c>
      <c r="E536" s="31">
        <v>0.01</v>
      </c>
      <c r="F536" s="31">
        <v>0.03</v>
      </c>
    </row>
    <row r="537" spans="1:6" ht="15" customHeight="1" x14ac:dyDescent="0.3">
      <c r="A537" s="38">
        <v>173</v>
      </c>
      <c r="B537" s="50" t="s">
        <v>450</v>
      </c>
      <c r="C537" s="16" t="s">
        <v>451</v>
      </c>
      <c r="D537" s="31">
        <v>10</v>
      </c>
      <c r="E537" s="31">
        <v>0</v>
      </c>
      <c r="F537" s="31">
        <v>0.01</v>
      </c>
    </row>
    <row r="538" spans="1:6" ht="15" customHeight="1" x14ac:dyDescent="0.3">
      <c r="A538" s="38">
        <v>175</v>
      </c>
      <c r="B538" s="50" t="s">
        <v>454</v>
      </c>
      <c r="C538" s="16" t="s">
        <v>455</v>
      </c>
      <c r="D538" s="31">
        <v>3</v>
      </c>
      <c r="E538" s="31">
        <v>0</v>
      </c>
      <c r="F538" s="31">
        <v>0</v>
      </c>
    </row>
    <row r="539" spans="1:6" ht="15" customHeight="1" x14ac:dyDescent="0.3">
      <c r="A539" s="38">
        <v>176</v>
      </c>
      <c r="B539" s="50" t="s">
        <v>456</v>
      </c>
      <c r="C539" s="16" t="s">
        <v>457</v>
      </c>
      <c r="D539" s="31">
        <v>18</v>
      </c>
      <c r="E539" s="31">
        <v>0</v>
      </c>
      <c r="F539" s="31">
        <v>0.01</v>
      </c>
    </row>
    <row r="540" spans="1:6" ht="15" customHeight="1" x14ac:dyDescent="0.3">
      <c r="A540" s="38">
        <v>179</v>
      </c>
      <c r="B540" s="50" t="s">
        <v>462</v>
      </c>
      <c r="C540" s="16" t="s">
        <v>463</v>
      </c>
      <c r="D540" s="31">
        <v>2</v>
      </c>
      <c r="E540" s="31">
        <v>0</v>
      </c>
      <c r="F540" s="31">
        <v>0</v>
      </c>
    </row>
    <row r="541" spans="1:6" ht="15" customHeight="1" x14ac:dyDescent="0.3">
      <c r="A541" s="46" t="s">
        <v>464</v>
      </c>
      <c r="B541" s="45" t="s">
        <v>465</v>
      </c>
      <c r="C541" s="46" t="s">
        <v>466</v>
      </c>
      <c r="D541" s="47">
        <f>SUM(D542:D557)</f>
        <v>330</v>
      </c>
      <c r="E541" s="47">
        <f t="shared" ref="E541" si="25">SUM(E542:E557)</f>
        <v>6.0000000000000005E-2</v>
      </c>
      <c r="F541" s="47">
        <f t="shared" ref="F541" si="26">SUM(F542:F557)</f>
        <v>0.22000000000000003</v>
      </c>
    </row>
    <row r="542" spans="1:6" ht="15" customHeight="1" x14ac:dyDescent="0.3">
      <c r="A542" s="38">
        <v>180</v>
      </c>
      <c r="B542" s="50" t="s">
        <v>467</v>
      </c>
      <c r="C542" s="16" t="s">
        <v>468</v>
      </c>
      <c r="D542" s="31">
        <v>1</v>
      </c>
      <c r="E542" s="31">
        <v>0</v>
      </c>
      <c r="F542" s="31">
        <v>0</v>
      </c>
    </row>
    <row r="543" spans="1:6" ht="15" customHeight="1" x14ac:dyDescent="0.3">
      <c r="A543" s="38">
        <v>181</v>
      </c>
      <c r="B543" s="50" t="s">
        <v>469</v>
      </c>
      <c r="C543" s="16" t="s">
        <v>470</v>
      </c>
      <c r="D543" s="31">
        <v>6</v>
      </c>
      <c r="E543" s="31">
        <v>0</v>
      </c>
      <c r="F543" s="31">
        <v>0</v>
      </c>
    </row>
    <row r="544" spans="1:6" ht="15" customHeight="1" x14ac:dyDescent="0.3">
      <c r="A544" s="38">
        <v>182</v>
      </c>
      <c r="B544" s="50" t="s">
        <v>471</v>
      </c>
      <c r="C544" s="16" t="s">
        <v>472</v>
      </c>
      <c r="D544" s="31">
        <v>5</v>
      </c>
      <c r="E544" s="31">
        <v>0</v>
      </c>
      <c r="F544" s="31">
        <v>0</v>
      </c>
    </row>
    <row r="545" spans="1:6" ht="15" customHeight="1" x14ac:dyDescent="0.3">
      <c r="A545" s="38">
        <v>183</v>
      </c>
      <c r="B545" s="50" t="s">
        <v>473</v>
      </c>
      <c r="C545" s="16" t="s">
        <v>474</v>
      </c>
      <c r="D545" s="31">
        <v>5</v>
      </c>
      <c r="E545" s="31">
        <v>0</v>
      </c>
      <c r="F545" s="31">
        <v>0</v>
      </c>
    </row>
    <row r="546" spans="1:6" ht="15" customHeight="1" x14ac:dyDescent="0.3">
      <c r="A546" s="38">
        <v>184</v>
      </c>
      <c r="B546" s="50" t="s">
        <v>475</v>
      </c>
      <c r="C546" s="16" t="s">
        <v>476</v>
      </c>
      <c r="D546" s="31">
        <v>17</v>
      </c>
      <c r="E546" s="31">
        <v>0</v>
      </c>
      <c r="F546" s="31">
        <v>0.01</v>
      </c>
    </row>
    <row r="547" spans="1:6" ht="15" customHeight="1" x14ac:dyDescent="0.3">
      <c r="A547" s="38">
        <v>185</v>
      </c>
      <c r="B547" s="50" t="s">
        <v>477</v>
      </c>
      <c r="C547" s="16" t="s">
        <v>478</v>
      </c>
      <c r="D547" s="31">
        <v>28</v>
      </c>
      <c r="E547" s="31">
        <v>0.01</v>
      </c>
      <c r="F547" s="31">
        <v>0.02</v>
      </c>
    </row>
    <row r="548" spans="1:6" ht="15" customHeight="1" x14ac:dyDescent="0.3">
      <c r="A548" s="38">
        <v>186</v>
      </c>
      <c r="B548" s="50" t="s">
        <v>479</v>
      </c>
      <c r="C548" s="16" t="s">
        <v>480</v>
      </c>
      <c r="D548" s="31">
        <v>2</v>
      </c>
      <c r="E548" s="31">
        <v>0</v>
      </c>
      <c r="F548" s="31">
        <v>0</v>
      </c>
    </row>
    <row r="549" spans="1:6" ht="15" customHeight="1" x14ac:dyDescent="0.3">
      <c r="A549" s="38">
        <v>187</v>
      </c>
      <c r="B549" s="50" t="s">
        <v>481</v>
      </c>
      <c r="C549" s="16" t="s">
        <v>482</v>
      </c>
      <c r="D549" s="31">
        <v>10</v>
      </c>
      <c r="E549" s="31">
        <v>0</v>
      </c>
      <c r="F549" s="31">
        <v>0.01</v>
      </c>
    </row>
    <row r="550" spans="1:6" ht="15" customHeight="1" x14ac:dyDescent="0.3">
      <c r="A550" s="38">
        <v>188</v>
      </c>
      <c r="B550" s="50" t="s">
        <v>483</v>
      </c>
      <c r="C550" s="16" t="s">
        <v>484</v>
      </c>
      <c r="D550" s="31">
        <v>13</v>
      </c>
      <c r="E550" s="31">
        <v>0</v>
      </c>
      <c r="F550" s="31">
        <v>0.01</v>
      </c>
    </row>
    <row r="551" spans="1:6" ht="15" customHeight="1" x14ac:dyDescent="0.3">
      <c r="A551" s="38">
        <v>189</v>
      </c>
      <c r="B551" s="50" t="s">
        <v>485</v>
      </c>
      <c r="C551" s="16" t="s">
        <v>486</v>
      </c>
      <c r="D551" s="31">
        <v>5</v>
      </c>
      <c r="E551" s="31">
        <v>0</v>
      </c>
      <c r="F551" s="31">
        <v>0</v>
      </c>
    </row>
    <row r="552" spans="1:6" ht="15" customHeight="1" x14ac:dyDescent="0.3">
      <c r="A552" s="38">
        <v>191</v>
      </c>
      <c r="B552" s="50" t="s">
        <v>489</v>
      </c>
      <c r="C552" s="16" t="s">
        <v>490</v>
      </c>
      <c r="D552" s="31">
        <v>1</v>
      </c>
      <c r="E552" s="31">
        <v>0</v>
      </c>
      <c r="F552" s="31">
        <v>0</v>
      </c>
    </row>
    <row r="553" spans="1:6" ht="15" customHeight="1" x14ac:dyDescent="0.3">
      <c r="A553" s="38">
        <v>192</v>
      </c>
      <c r="B553" s="50" t="s">
        <v>491</v>
      </c>
      <c r="C553" s="16" t="s">
        <v>492</v>
      </c>
      <c r="D553" s="31">
        <v>212</v>
      </c>
      <c r="E553" s="31">
        <v>0.05</v>
      </c>
      <c r="F553" s="31">
        <v>0.15</v>
      </c>
    </row>
    <row r="554" spans="1:6" ht="15" customHeight="1" x14ac:dyDescent="0.3">
      <c r="A554" s="38">
        <v>193</v>
      </c>
      <c r="B554" s="50" t="s">
        <v>493</v>
      </c>
      <c r="C554" s="16" t="s">
        <v>494</v>
      </c>
      <c r="D554" s="31">
        <v>1</v>
      </c>
      <c r="E554" s="31">
        <v>0</v>
      </c>
      <c r="F554" s="31">
        <v>0</v>
      </c>
    </row>
    <row r="555" spans="1:6" ht="15" customHeight="1" x14ac:dyDescent="0.3">
      <c r="A555" s="38">
        <v>194</v>
      </c>
      <c r="B555" s="50" t="s">
        <v>495</v>
      </c>
      <c r="C555" s="16" t="s">
        <v>496</v>
      </c>
      <c r="D555" s="31">
        <v>7</v>
      </c>
      <c r="E555" s="31">
        <v>0</v>
      </c>
      <c r="F555" s="31">
        <v>0.01</v>
      </c>
    </row>
    <row r="556" spans="1:6" ht="15" customHeight="1" x14ac:dyDescent="0.3">
      <c r="A556" s="38">
        <v>195</v>
      </c>
      <c r="B556" s="50" t="s">
        <v>497</v>
      </c>
      <c r="C556" s="16" t="s">
        <v>498</v>
      </c>
      <c r="D556" s="31">
        <v>15</v>
      </c>
      <c r="E556" s="31">
        <v>0</v>
      </c>
      <c r="F556" s="31">
        <v>0.01</v>
      </c>
    </row>
    <row r="557" spans="1:6" ht="15" customHeight="1" x14ac:dyDescent="0.3">
      <c r="A557" s="38">
        <v>197</v>
      </c>
      <c r="B557" s="50" t="s">
        <v>501</v>
      </c>
      <c r="C557" s="16" t="s">
        <v>502</v>
      </c>
      <c r="D557" s="31">
        <v>2</v>
      </c>
      <c r="E557" s="31">
        <v>0</v>
      </c>
      <c r="F557" s="31">
        <v>0</v>
      </c>
    </row>
    <row r="558" spans="1:6" ht="15" customHeight="1" x14ac:dyDescent="0.3">
      <c r="A558" s="46" t="s">
        <v>503</v>
      </c>
      <c r="B558" s="45" t="s">
        <v>802</v>
      </c>
      <c r="C558" s="46" t="s">
        <v>504</v>
      </c>
      <c r="D558" s="47">
        <f>SUM(D559:D560)</f>
        <v>1541</v>
      </c>
      <c r="E558" s="66">
        <f>SUM(E559:E560)</f>
        <v>0.35</v>
      </c>
      <c r="F558" s="66">
        <f>SUM(F559:F560)</f>
        <v>1.1099999999999999</v>
      </c>
    </row>
    <row r="559" spans="1:6" ht="15" customHeight="1" x14ac:dyDescent="0.3">
      <c r="A559" s="38">
        <v>198</v>
      </c>
      <c r="B559" s="21" t="s">
        <v>505</v>
      </c>
      <c r="C559" s="54" t="s">
        <v>506</v>
      </c>
      <c r="D559" s="31">
        <v>541</v>
      </c>
      <c r="E559" s="31">
        <v>0.12</v>
      </c>
      <c r="F559" s="31">
        <v>0.39</v>
      </c>
    </row>
    <row r="560" spans="1:6" ht="15" customHeight="1" x14ac:dyDescent="0.3">
      <c r="A560" s="38">
        <v>199</v>
      </c>
      <c r="B560" s="21" t="s">
        <v>507</v>
      </c>
      <c r="C560" s="54" t="s">
        <v>508</v>
      </c>
      <c r="D560" s="31">
        <v>1000</v>
      </c>
      <c r="E560" s="31">
        <v>0.23</v>
      </c>
      <c r="F560" s="31">
        <v>0.72</v>
      </c>
    </row>
    <row r="561" spans="1:6" ht="15" customHeight="1" x14ac:dyDescent="0.3">
      <c r="A561" s="46" t="s">
        <v>509</v>
      </c>
      <c r="B561" s="45" t="s">
        <v>803</v>
      </c>
      <c r="C561" s="46" t="s">
        <v>510</v>
      </c>
      <c r="D561" s="47">
        <f>SUM(D562:D572)</f>
        <v>258</v>
      </c>
      <c r="E561" s="66">
        <f>SUM(E562:E572)</f>
        <v>0.05</v>
      </c>
      <c r="F561" s="66">
        <f>SUM(F562:F572)</f>
        <v>0.19</v>
      </c>
    </row>
    <row r="562" spans="1:6" ht="15" customHeight="1" x14ac:dyDescent="0.3">
      <c r="A562" s="38">
        <v>200</v>
      </c>
      <c r="B562" s="21" t="s">
        <v>511</v>
      </c>
      <c r="C562" s="54" t="s">
        <v>512</v>
      </c>
      <c r="D562" s="31">
        <v>2</v>
      </c>
      <c r="E562" s="31">
        <v>0</v>
      </c>
      <c r="F562" s="31">
        <v>0</v>
      </c>
    </row>
    <row r="563" spans="1:6" ht="15" customHeight="1" x14ac:dyDescent="0.3">
      <c r="A563" s="38">
        <v>201</v>
      </c>
      <c r="B563" s="21" t="s">
        <v>513</v>
      </c>
      <c r="C563" s="54" t="s">
        <v>514</v>
      </c>
      <c r="D563" s="31">
        <v>8</v>
      </c>
      <c r="E563" s="31">
        <v>0</v>
      </c>
      <c r="F563" s="31">
        <v>0.01</v>
      </c>
    </row>
    <row r="564" spans="1:6" ht="15" customHeight="1" x14ac:dyDescent="0.3">
      <c r="A564" s="38">
        <v>202</v>
      </c>
      <c r="B564" s="21" t="s">
        <v>515</v>
      </c>
      <c r="C564" s="54" t="s">
        <v>516</v>
      </c>
      <c r="D564" s="31">
        <v>10</v>
      </c>
      <c r="E564" s="31">
        <v>0</v>
      </c>
      <c r="F564" s="31">
        <v>0.01</v>
      </c>
    </row>
    <row r="565" spans="1:6" ht="15" customHeight="1" x14ac:dyDescent="0.3">
      <c r="A565" s="38">
        <v>203</v>
      </c>
      <c r="B565" s="21" t="s">
        <v>517</v>
      </c>
      <c r="C565" s="54" t="s">
        <v>518</v>
      </c>
      <c r="D565" s="31">
        <v>6</v>
      </c>
      <c r="E565" s="31">
        <v>0</v>
      </c>
      <c r="F565" s="31">
        <v>0</v>
      </c>
    </row>
    <row r="566" spans="1:6" ht="15" customHeight="1" x14ac:dyDescent="0.3">
      <c r="A566" s="38">
        <v>204</v>
      </c>
      <c r="B566" s="21" t="s">
        <v>519</v>
      </c>
      <c r="C566" s="54" t="s">
        <v>520</v>
      </c>
      <c r="D566" s="31">
        <v>20</v>
      </c>
      <c r="E566" s="31">
        <v>0</v>
      </c>
      <c r="F566" s="31">
        <v>0.01</v>
      </c>
    </row>
    <row r="567" spans="1:6" ht="15" customHeight="1" x14ac:dyDescent="0.3">
      <c r="A567" s="38">
        <v>205</v>
      </c>
      <c r="B567" s="21" t="s">
        <v>521</v>
      </c>
      <c r="C567" s="54" t="s">
        <v>522</v>
      </c>
      <c r="D567" s="31">
        <v>26</v>
      </c>
      <c r="E567" s="31">
        <v>0.01</v>
      </c>
      <c r="F567" s="31">
        <v>0.02</v>
      </c>
    </row>
    <row r="568" spans="1:6" ht="15" customHeight="1" x14ac:dyDescent="0.3">
      <c r="A568" s="38">
        <v>206</v>
      </c>
      <c r="B568" s="21" t="s">
        <v>523</v>
      </c>
      <c r="C568" s="54" t="s">
        <v>524</v>
      </c>
      <c r="D568" s="31">
        <v>93</v>
      </c>
      <c r="E568" s="31">
        <v>0.02</v>
      </c>
      <c r="F568" s="31">
        <v>7.0000000000000007E-2</v>
      </c>
    </row>
    <row r="569" spans="1:6" ht="15" customHeight="1" x14ac:dyDescent="0.3">
      <c r="A569" s="38">
        <v>207</v>
      </c>
      <c r="B569" s="21" t="s">
        <v>525</v>
      </c>
      <c r="C569" s="54" t="s">
        <v>526</v>
      </c>
      <c r="D569" s="31">
        <v>25</v>
      </c>
      <c r="E569" s="31">
        <v>0.01</v>
      </c>
      <c r="F569" s="31">
        <v>0.02</v>
      </c>
    </row>
    <row r="570" spans="1:6" ht="15" customHeight="1" x14ac:dyDescent="0.3">
      <c r="A570" s="38">
        <v>208</v>
      </c>
      <c r="B570" s="21" t="s">
        <v>527</v>
      </c>
      <c r="C570" s="54" t="s">
        <v>528</v>
      </c>
      <c r="D570" s="31">
        <v>64</v>
      </c>
      <c r="E570" s="31">
        <v>0.01</v>
      </c>
      <c r="F570" s="31">
        <v>0.05</v>
      </c>
    </row>
    <row r="571" spans="1:6" ht="15" customHeight="1" x14ac:dyDescent="0.3">
      <c r="A571" s="38">
        <v>209</v>
      </c>
      <c r="B571" s="21" t="s">
        <v>529</v>
      </c>
      <c r="C571" s="54" t="s">
        <v>530</v>
      </c>
      <c r="D571" s="31">
        <v>1</v>
      </c>
      <c r="E571" s="31">
        <v>0</v>
      </c>
      <c r="F571" s="31">
        <v>0</v>
      </c>
    </row>
    <row r="572" spans="1:6" ht="15" customHeight="1" x14ac:dyDescent="0.3">
      <c r="A572" s="38">
        <v>210</v>
      </c>
      <c r="B572" s="21" t="s">
        <v>531</v>
      </c>
      <c r="C572" s="54" t="s">
        <v>532</v>
      </c>
      <c r="D572" s="31">
        <v>3</v>
      </c>
      <c r="E572" s="31">
        <v>0</v>
      </c>
      <c r="F572" s="31">
        <v>0</v>
      </c>
    </row>
    <row r="573" spans="1:6" ht="15" customHeight="1" x14ac:dyDescent="0.3">
      <c r="A573" s="46" t="s">
        <v>533</v>
      </c>
      <c r="B573" s="45" t="s">
        <v>804</v>
      </c>
      <c r="C573" s="46" t="s">
        <v>534</v>
      </c>
      <c r="D573" s="47">
        <f>SUM(D574:D594)</f>
        <v>144872</v>
      </c>
      <c r="E573" s="66">
        <f>SUM(E574:E594)</f>
        <v>32.69</v>
      </c>
      <c r="F573" s="66">
        <f>SUM(F574:F594)</f>
        <v>103.78999999999999</v>
      </c>
    </row>
    <row r="574" spans="1:6" ht="15" customHeight="1" x14ac:dyDescent="0.3">
      <c r="A574" s="38">
        <v>211</v>
      </c>
      <c r="B574" s="50" t="s">
        <v>535</v>
      </c>
      <c r="C574" s="16" t="s">
        <v>536</v>
      </c>
      <c r="D574" s="31">
        <v>3</v>
      </c>
      <c r="E574" s="31">
        <v>0</v>
      </c>
      <c r="F574" s="31">
        <v>0</v>
      </c>
    </row>
    <row r="575" spans="1:6" ht="15" customHeight="1" x14ac:dyDescent="0.3">
      <c r="A575" s="38">
        <v>212</v>
      </c>
      <c r="B575" s="50" t="s">
        <v>537</v>
      </c>
      <c r="C575" s="16" t="s">
        <v>538</v>
      </c>
      <c r="D575" s="31">
        <v>4</v>
      </c>
      <c r="E575" s="31">
        <v>0</v>
      </c>
      <c r="F575" s="31">
        <v>0</v>
      </c>
    </row>
    <row r="576" spans="1:6" ht="15" customHeight="1" x14ac:dyDescent="0.3">
      <c r="A576" s="38">
        <v>213</v>
      </c>
      <c r="B576" s="50" t="s">
        <v>539</v>
      </c>
      <c r="C576" s="16" t="s">
        <v>540</v>
      </c>
      <c r="D576" s="31">
        <v>2</v>
      </c>
      <c r="E576" s="31">
        <v>0</v>
      </c>
      <c r="F576" s="31">
        <v>0</v>
      </c>
    </row>
    <row r="577" spans="1:6" ht="15" customHeight="1" x14ac:dyDescent="0.3">
      <c r="A577" s="38">
        <v>214</v>
      </c>
      <c r="B577" s="50" t="s">
        <v>541</v>
      </c>
      <c r="C577" s="16" t="s">
        <v>542</v>
      </c>
      <c r="D577" s="31">
        <v>3</v>
      </c>
      <c r="E577" s="31">
        <v>0</v>
      </c>
      <c r="F577" s="31">
        <v>0</v>
      </c>
    </row>
    <row r="578" spans="1:6" ht="15" customHeight="1" x14ac:dyDescent="0.3">
      <c r="A578" s="38">
        <v>215</v>
      </c>
      <c r="B578" s="50" t="s">
        <v>543</v>
      </c>
      <c r="C578" s="16" t="s">
        <v>544</v>
      </c>
      <c r="D578" s="31">
        <v>294</v>
      </c>
      <c r="E578" s="31">
        <v>7.0000000000000007E-2</v>
      </c>
      <c r="F578" s="31">
        <v>0.21</v>
      </c>
    </row>
    <row r="579" spans="1:6" ht="15" customHeight="1" x14ac:dyDescent="0.3">
      <c r="A579" s="38">
        <v>216</v>
      </c>
      <c r="B579" s="50" t="s">
        <v>545</v>
      </c>
      <c r="C579" s="16" t="s">
        <v>546</v>
      </c>
      <c r="D579" s="31">
        <v>10249</v>
      </c>
      <c r="E579" s="31">
        <v>2.31</v>
      </c>
      <c r="F579" s="31">
        <v>7.34</v>
      </c>
    </row>
    <row r="580" spans="1:6" ht="15" customHeight="1" x14ac:dyDescent="0.3">
      <c r="A580" s="38">
        <v>217</v>
      </c>
      <c r="B580" s="50" t="s">
        <v>547</v>
      </c>
      <c r="C580" s="16" t="s">
        <v>548</v>
      </c>
      <c r="D580" s="31">
        <v>2764</v>
      </c>
      <c r="E580" s="31">
        <v>0.62</v>
      </c>
      <c r="F580" s="31">
        <v>1.98</v>
      </c>
    </row>
    <row r="581" spans="1:6" ht="15" customHeight="1" x14ac:dyDescent="0.3">
      <c r="A581" s="38">
        <v>218</v>
      </c>
      <c r="B581" s="50" t="s">
        <v>549</v>
      </c>
      <c r="C581" s="16" t="s">
        <v>550</v>
      </c>
      <c r="D581" s="31">
        <v>10</v>
      </c>
      <c r="E581" s="31">
        <v>0</v>
      </c>
      <c r="F581" s="31">
        <v>0.01</v>
      </c>
    </row>
    <row r="582" spans="1:6" ht="15" customHeight="1" x14ac:dyDescent="0.3">
      <c r="A582" s="38">
        <v>220</v>
      </c>
      <c r="B582" s="50" t="s">
        <v>553</v>
      </c>
      <c r="C582" s="16" t="s">
        <v>554</v>
      </c>
      <c r="D582" s="31">
        <v>1</v>
      </c>
      <c r="E582" s="31">
        <v>0</v>
      </c>
      <c r="F582" s="31">
        <v>0</v>
      </c>
    </row>
    <row r="583" spans="1:6" ht="15" customHeight="1" x14ac:dyDescent="0.3">
      <c r="A583" s="38">
        <v>222</v>
      </c>
      <c r="B583" s="50" t="s">
        <v>557</v>
      </c>
      <c r="C583" s="16" t="s">
        <v>558</v>
      </c>
      <c r="D583" s="31">
        <v>12</v>
      </c>
      <c r="E583" s="31">
        <v>0</v>
      </c>
      <c r="F583" s="31">
        <v>0.01</v>
      </c>
    </row>
    <row r="584" spans="1:6" ht="15" customHeight="1" x14ac:dyDescent="0.3">
      <c r="A584" s="38">
        <v>223</v>
      </c>
      <c r="B584" s="50" t="s">
        <v>559</v>
      </c>
      <c r="C584" s="16" t="s">
        <v>560</v>
      </c>
      <c r="D584" s="31">
        <v>12211</v>
      </c>
      <c r="E584" s="31">
        <v>2.75</v>
      </c>
      <c r="F584" s="31">
        <v>8.75</v>
      </c>
    </row>
    <row r="585" spans="1:6" ht="15" customHeight="1" x14ac:dyDescent="0.3">
      <c r="A585" s="38">
        <v>224</v>
      </c>
      <c r="B585" s="50" t="s">
        <v>561</v>
      </c>
      <c r="C585" s="16" t="s">
        <v>562</v>
      </c>
      <c r="D585" s="31">
        <v>5611</v>
      </c>
      <c r="E585" s="31">
        <v>1.27</v>
      </c>
      <c r="F585" s="31">
        <v>4.0199999999999996</v>
      </c>
    </row>
    <row r="586" spans="1:6" ht="15" customHeight="1" x14ac:dyDescent="0.3">
      <c r="A586" s="38">
        <v>225</v>
      </c>
      <c r="B586" s="50" t="s">
        <v>563</v>
      </c>
      <c r="C586" s="16" t="s">
        <v>564</v>
      </c>
      <c r="D586" s="31">
        <v>12888</v>
      </c>
      <c r="E586" s="31">
        <v>2.91</v>
      </c>
      <c r="F586" s="31">
        <v>9.23</v>
      </c>
    </row>
    <row r="587" spans="1:6" ht="15" customHeight="1" x14ac:dyDescent="0.3">
      <c r="A587" s="38">
        <v>226</v>
      </c>
      <c r="B587" s="50" t="s">
        <v>565</v>
      </c>
      <c r="C587" s="16" t="s">
        <v>566</v>
      </c>
      <c r="D587" s="31">
        <v>29308</v>
      </c>
      <c r="E587" s="31">
        <v>6.62</v>
      </c>
      <c r="F587" s="31">
        <v>21</v>
      </c>
    </row>
    <row r="588" spans="1:6" ht="15" customHeight="1" x14ac:dyDescent="0.3">
      <c r="A588" s="38">
        <v>227</v>
      </c>
      <c r="B588" s="50" t="s">
        <v>567</v>
      </c>
      <c r="C588" s="16" t="s">
        <v>568</v>
      </c>
      <c r="D588" s="31">
        <v>552</v>
      </c>
      <c r="E588" s="31">
        <v>0.12</v>
      </c>
      <c r="F588" s="31">
        <v>0.4</v>
      </c>
    </row>
    <row r="589" spans="1:6" ht="15" customHeight="1" x14ac:dyDescent="0.3">
      <c r="A589" s="38">
        <v>228</v>
      </c>
      <c r="B589" s="50" t="s">
        <v>569</v>
      </c>
      <c r="C589" s="16" t="s">
        <v>570</v>
      </c>
      <c r="D589" s="31">
        <v>3549</v>
      </c>
      <c r="E589" s="31">
        <v>0.8</v>
      </c>
      <c r="F589" s="31">
        <v>2.54</v>
      </c>
    </row>
    <row r="590" spans="1:6" ht="15" customHeight="1" x14ac:dyDescent="0.3">
      <c r="A590" s="38">
        <v>229</v>
      </c>
      <c r="B590" s="50" t="s">
        <v>571</v>
      </c>
      <c r="C590" s="16" t="s">
        <v>572</v>
      </c>
      <c r="D590" s="31">
        <v>4517</v>
      </c>
      <c r="E590" s="31">
        <v>1.02</v>
      </c>
      <c r="F590" s="31">
        <v>3.24</v>
      </c>
    </row>
    <row r="591" spans="1:6" ht="15" customHeight="1" x14ac:dyDescent="0.3">
      <c r="A591" s="38">
        <v>230</v>
      </c>
      <c r="B591" s="50" t="s">
        <v>573</v>
      </c>
      <c r="C591" s="16" t="s">
        <v>574</v>
      </c>
      <c r="D591" s="31">
        <v>21629</v>
      </c>
      <c r="E591" s="31">
        <v>4.88</v>
      </c>
      <c r="F591" s="31">
        <v>15.5</v>
      </c>
    </row>
    <row r="592" spans="1:6" ht="15" customHeight="1" x14ac:dyDescent="0.3">
      <c r="A592" s="38">
        <v>231</v>
      </c>
      <c r="B592" s="50" t="s">
        <v>575</v>
      </c>
      <c r="C592" s="16" t="s">
        <v>576</v>
      </c>
      <c r="D592" s="31">
        <v>16601</v>
      </c>
      <c r="E592" s="31">
        <v>3.74</v>
      </c>
      <c r="F592" s="31">
        <v>11.89</v>
      </c>
    </row>
    <row r="593" spans="1:6" ht="15" customHeight="1" x14ac:dyDescent="0.3">
      <c r="A593" s="38">
        <v>232</v>
      </c>
      <c r="B593" s="50" t="s">
        <v>577</v>
      </c>
      <c r="C593" s="16" t="s">
        <v>578</v>
      </c>
      <c r="D593" s="31">
        <v>7255</v>
      </c>
      <c r="E593" s="31">
        <v>1.64</v>
      </c>
      <c r="F593" s="31">
        <v>5.2</v>
      </c>
    </row>
    <row r="594" spans="1:6" ht="15" customHeight="1" x14ac:dyDescent="0.3">
      <c r="A594" s="38">
        <v>233</v>
      </c>
      <c r="B594" s="50" t="s">
        <v>579</v>
      </c>
      <c r="C594" s="16" t="s">
        <v>580</v>
      </c>
      <c r="D594" s="31">
        <v>17409</v>
      </c>
      <c r="E594" s="31">
        <v>3.94</v>
      </c>
      <c r="F594" s="31">
        <v>12.47</v>
      </c>
    </row>
    <row r="595" spans="1:6" ht="15" customHeight="1" x14ac:dyDescent="0.3">
      <c r="A595" s="46" t="s">
        <v>581</v>
      </c>
      <c r="B595" s="45" t="s">
        <v>805</v>
      </c>
      <c r="C595" s="46" t="s">
        <v>582</v>
      </c>
      <c r="D595" s="47">
        <f>SUM(D596:D606)</f>
        <v>39819</v>
      </c>
      <c r="E595" s="66">
        <f>SUM(E596:E606)</f>
        <v>9.01</v>
      </c>
      <c r="F595" s="66">
        <f>SUM(F596:F606)</f>
        <v>28.52</v>
      </c>
    </row>
    <row r="596" spans="1:6" ht="15" customHeight="1" x14ac:dyDescent="0.3">
      <c r="A596" s="38">
        <v>234</v>
      </c>
      <c r="B596" s="21" t="s">
        <v>583</v>
      </c>
      <c r="C596" s="54" t="s">
        <v>584</v>
      </c>
      <c r="D596" s="31">
        <v>738</v>
      </c>
      <c r="E596" s="31">
        <v>0.17</v>
      </c>
      <c r="F596" s="31">
        <v>0.53</v>
      </c>
    </row>
    <row r="597" spans="1:6" ht="15" customHeight="1" x14ac:dyDescent="0.3">
      <c r="A597" s="38">
        <v>235</v>
      </c>
      <c r="B597" s="21" t="s">
        <v>585</v>
      </c>
      <c r="C597" s="54" t="s">
        <v>586</v>
      </c>
      <c r="D597" s="31">
        <v>474</v>
      </c>
      <c r="E597" s="31">
        <v>0.11</v>
      </c>
      <c r="F597" s="31">
        <v>0.34</v>
      </c>
    </row>
    <row r="598" spans="1:6" ht="15" customHeight="1" x14ac:dyDescent="0.3">
      <c r="A598" s="38">
        <v>236</v>
      </c>
      <c r="B598" s="21" t="s">
        <v>587</v>
      </c>
      <c r="C598" s="54" t="s">
        <v>588</v>
      </c>
      <c r="D598" s="31">
        <v>1193</v>
      </c>
      <c r="E598" s="31">
        <v>0.27</v>
      </c>
      <c r="F598" s="31">
        <v>0.85</v>
      </c>
    </row>
    <row r="599" spans="1:6" ht="15" customHeight="1" x14ac:dyDescent="0.3">
      <c r="A599" s="38">
        <v>237</v>
      </c>
      <c r="B599" s="21" t="s">
        <v>589</v>
      </c>
      <c r="C599" s="54" t="s">
        <v>590</v>
      </c>
      <c r="D599" s="31">
        <v>1158</v>
      </c>
      <c r="E599" s="31">
        <v>0.26</v>
      </c>
      <c r="F599" s="31">
        <v>0.83</v>
      </c>
    </row>
    <row r="600" spans="1:6" ht="15" customHeight="1" x14ac:dyDescent="0.3">
      <c r="A600" s="38">
        <v>238</v>
      </c>
      <c r="B600" s="21" t="s">
        <v>591</v>
      </c>
      <c r="C600" s="54" t="s">
        <v>592</v>
      </c>
      <c r="D600" s="31">
        <v>42</v>
      </c>
      <c r="E600" s="31">
        <v>0.01</v>
      </c>
      <c r="F600" s="31">
        <v>0.03</v>
      </c>
    </row>
    <row r="601" spans="1:6" ht="15" customHeight="1" x14ac:dyDescent="0.3">
      <c r="A601" s="38">
        <v>239</v>
      </c>
      <c r="B601" s="21" t="s">
        <v>593</v>
      </c>
      <c r="C601" s="54" t="s">
        <v>594</v>
      </c>
      <c r="D601" s="31">
        <v>1679</v>
      </c>
      <c r="E601" s="31">
        <v>0.38</v>
      </c>
      <c r="F601" s="31">
        <v>1.2</v>
      </c>
    </row>
    <row r="602" spans="1:6" ht="15" customHeight="1" x14ac:dyDescent="0.3">
      <c r="A602" s="38">
        <v>240</v>
      </c>
      <c r="B602" s="21" t="s">
        <v>737</v>
      </c>
      <c r="C602" s="54" t="s">
        <v>738</v>
      </c>
      <c r="D602" s="31">
        <v>4</v>
      </c>
      <c r="E602" s="31">
        <v>0</v>
      </c>
      <c r="F602" s="31">
        <v>0</v>
      </c>
    </row>
    <row r="603" spans="1:6" ht="15" customHeight="1" x14ac:dyDescent="0.3">
      <c r="A603" s="38">
        <v>241</v>
      </c>
      <c r="B603" s="21" t="s">
        <v>595</v>
      </c>
      <c r="C603" s="54" t="s">
        <v>596</v>
      </c>
      <c r="D603" s="31">
        <v>27</v>
      </c>
      <c r="E603" s="31">
        <v>0.01</v>
      </c>
      <c r="F603" s="31">
        <v>0.02</v>
      </c>
    </row>
    <row r="604" spans="1:6" ht="15" customHeight="1" x14ac:dyDescent="0.3">
      <c r="A604" s="38">
        <v>242</v>
      </c>
      <c r="B604" s="21" t="s">
        <v>597</v>
      </c>
      <c r="C604" s="54" t="s">
        <v>598</v>
      </c>
      <c r="D604" s="31">
        <v>28139</v>
      </c>
      <c r="E604" s="31">
        <v>6.36</v>
      </c>
      <c r="F604" s="31">
        <v>20.16</v>
      </c>
    </row>
    <row r="605" spans="1:6" ht="15" customHeight="1" x14ac:dyDescent="0.3">
      <c r="A605" s="38">
        <v>243</v>
      </c>
      <c r="B605" s="21" t="s">
        <v>599</v>
      </c>
      <c r="C605" s="54" t="s">
        <v>600</v>
      </c>
      <c r="D605" s="38">
        <v>1670</v>
      </c>
      <c r="E605" s="133">
        <v>0.38</v>
      </c>
      <c r="F605" s="133">
        <v>1.2</v>
      </c>
    </row>
    <row r="606" spans="1:6" ht="15" customHeight="1" x14ac:dyDescent="0.3">
      <c r="A606" s="38">
        <v>244</v>
      </c>
      <c r="B606" s="21" t="s">
        <v>601</v>
      </c>
      <c r="C606" s="54" t="s">
        <v>602</v>
      </c>
      <c r="D606" s="38">
        <v>4695</v>
      </c>
      <c r="E606" s="133">
        <v>1.06</v>
      </c>
      <c r="F606" s="133">
        <v>3.36</v>
      </c>
    </row>
    <row r="607" spans="1:6" ht="15" customHeight="1" x14ac:dyDescent="0.3">
      <c r="A607" s="46" t="s">
        <v>603</v>
      </c>
      <c r="B607" s="45" t="s">
        <v>806</v>
      </c>
      <c r="C607" s="46" t="s">
        <v>604</v>
      </c>
      <c r="D607" s="47">
        <f>SUM(D608:D612)</f>
        <v>17</v>
      </c>
      <c r="E607" s="66">
        <f>SUM(E608:E612)</f>
        <v>0</v>
      </c>
      <c r="F607" s="66">
        <f>SUM(F608:F612)</f>
        <v>0</v>
      </c>
    </row>
    <row r="608" spans="1:6" ht="15" customHeight="1" x14ac:dyDescent="0.3">
      <c r="A608" s="38">
        <v>246</v>
      </c>
      <c r="B608" s="50" t="s">
        <v>607</v>
      </c>
      <c r="C608" s="16" t="s">
        <v>608</v>
      </c>
      <c r="D608" s="31">
        <v>2</v>
      </c>
      <c r="E608" s="31">
        <v>0</v>
      </c>
      <c r="F608" s="31">
        <v>0</v>
      </c>
    </row>
    <row r="609" spans="1:6" ht="15" customHeight="1" x14ac:dyDescent="0.3">
      <c r="A609" s="38">
        <v>249</v>
      </c>
      <c r="B609" s="50" t="s">
        <v>611</v>
      </c>
      <c r="C609" s="16" t="s">
        <v>612</v>
      </c>
      <c r="D609" s="31">
        <v>6</v>
      </c>
      <c r="E609" s="31">
        <v>0</v>
      </c>
      <c r="F609" s="31">
        <v>0</v>
      </c>
    </row>
    <row r="610" spans="1:6" ht="15" customHeight="1" x14ac:dyDescent="0.3">
      <c r="A610" s="38">
        <v>251</v>
      </c>
      <c r="B610" s="21" t="s">
        <v>615</v>
      </c>
      <c r="C610" s="54" t="s">
        <v>614</v>
      </c>
      <c r="D610" s="31">
        <v>3</v>
      </c>
      <c r="E610" s="31">
        <v>0</v>
      </c>
      <c r="F610" s="31">
        <v>0</v>
      </c>
    </row>
    <row r="611" spans="1:6" ht="15" customHeight="1" x14ac:dyDescent="0.3">
      <c r="A611" s="38">
        <v>252</v>
      </c>
      <c r="B611" s="50" t="s">
        <v>742</v>
      </c>
      <c r="C611" s="16" t="s">
        <v>741</v>
      </c>
      <c r="D611" s="31">
        <v>3</v>
      </c>
      <c r="E611" s="31">
        <v>0</v>
      </c>
      <c r="F611" s="31">
        <v>0</v>
      </c>
    </row>
    <row r="612" spans="1:6" ht="15" customHeight="1" x14ac:dyDescent="0.3">
      <c r="A612" s="38">
        <v>253</v>
      </c>
      <c r="B612" s="21" t="s">
        <v>616</v>
      </c>
      <c r="C612" s="54" t="s">
        <v>617</v>
      </c>
      <c r="D612" s="31">
        <v>3</v>
      </c>
      <c r="E612" s="31">
        <v>0</v>
      </c>
      <c r="F612" s="31">
        <v>0</v>
      </c>
    </row>
    <row r="613" spans="1:6" ht="15" customHeight="1" x14ac:dyDescent="0.3">
      <c r="A613" s="46" t="s">
        <v>618</v>
      </c>
      <c r="B613" s="45" t="s">
        <v>807</v>
      </c>
      <c r="C613" s="46" t="s">
        <v>619</v>
      </c>
      <c r="D613" s="47">
        <f>SUM(D614:D624)</f>
        <v>91</v>
      </c>
      <c r="E613" s="66">
        <f>SUM(E614:E624)</f>
        <v>0.01</v>
      </c>
      <c r="F613" s="66">
        <f>SUM(F614:F624)</f>
        <v>6.0000000000000005E-2</v>
      </c>
    </row>
    <row r="614" spans="1:6" ht="15" customHeight="1" x14ac:dyDescent="0.3">
      <c r="A614" s="38">
        <v>254</v>
      </c>
      <c r="B614" s="21" t="s">
        <v>620</v>
      </c>
      <c r="C614" s="54" t="s">
        <v>621</v>
      </c>
      <c r="D614" s="31">
        <v>2</v>
      </c>
      <c r="E614" s="31">
        <v>0</v>
      </c>
      <c r="F614" s="31">
        <v>0</v>
      </c>
    </row>
    <row r="615" spans="1:6" ht="15" customHeight="1" x14ac:dyDescent="0.3">
      <c r="A615" s="38">
        <v>255</v>
      </c>
      <c r="B615" s="21" t="s">
        <v>622</v>
      </c>
      <c r="C615" s="54" t="s">
        <v>623</v>
      </c>
      <c r="D615" s="31">
        <v>6</v>
      </c>
      <c r="E615" s="31">
        <v>0</v>
      </c>
      <c r="F615" s="31">
        <v>0</v>
      </c>
    </row>
    <row r="616" spans="1:6" ht="15" customHeight="1" x14ac:dyDescent="0.3">
      <c r="A616" s="38">
        <v>256</v>
      </c>
      <c r="B616" s="21" t="s">
        <v>624</v>
      </c>
      <c r="C616" s="54" t="s">
        <v>625</v>
      </c>
      <c r="D616" s="31">
        <v>3</v>
      </c>
      <c r="E616" s="31">
        <v>0</v>
      </c>
      <c r="F616" s="31">
        <v>0</v>
      </c>
    </row>
    <row r="617" spans="1:6" ht="15" customHeight="1" x14ac:dyDescent="0.3">
      <c r="A617" s="38">
        <v>257</v>
      </c>
      <c r="B617" s="21" t="s">
        <v>626</v>
      </c>
      <c r="C617" s="54" t="s">
        <v>627</v>
      </c>
      <c r="D617" s="31">
        <v>2</v>
      </c>
      <c r="E617" s="31">
        <v>0</v>
      </c>
      <c r="F617" s="31">
        <v>0</v>
      </c>
    </row>
    <row r="618" spans="1:6" ht="15" customHeight="1" x14ac:dyDescent="0.3">
      <c r="A618" s="38">
        <v>258</v>
      </c>
      <c r="B618" s="21" t="s">
        <v>628</v>
      </c>
      <c r="C618" s="54" t="s">
        <v>629</v>
      </c>
      <c r="D618" s="31">
        <v>1</v>
      </c>
      <c r="E618" s="31">
        <v>0</v>
      </c>
      <c r="F618" s="31">
        <v>0</v>
      </c>
    </row>
    <row r="619" spans="1:6" ht="15" customHeight="1" x14ac:dyDescent="0.3">
      <c r="A619" s="38">
        <v>260</v>
      </c>
      <c r="B619" s="21" t="s">
        <v>632</v>
      </c>
      <c r="C619" s="54" t="s">
        <v>633</v>
      </c>
      <c r="D619" s="31">
        <v>1</v>
      </c>
      <c r="E619" s="31">
        <v>0</v>
      </c>
      <c r="F619" s="31">
        <v>0</v>
      </c>
    </row>
    <row r="620" spans="1:6" ht="15" customHeight="1" x14ac:dyDescent="0.3">
      <c r="A620" s="38">
        <v>261</v>
      </c>
      <c r="B620" s="21" t="s">
        <v>634</v>
      </c>
      <c r="C620" s="54" t="s">
        <v>635</v>
      </c>
      <c r="D620" s="31">
        <v>56</v>
      </c>
      <c r="E620" s="31">
        <v>0.01</v>
      </c>
      <c r="F620" s="31">
        <v>0.04</v>
      </c>
    </row>
    <row r="621" spans="1:6" ht="15" customHeight="1" x14ac:dyDescent="0.3">
      <c r="A621" s="38">
        <v>263</v>
      </c>
      <c r="B621" s="21" t="s">
        <v>638</v>
      </c>
      <c r="C621" s="54" t="s">
        <v>639</v>
      </c>
      <c r="D621" s="31">
        <v>2</v>
      </c>
      <c r="E621" s="31">
        <v>0</v>
      </c>
      <c r="F621" s="31">
        <v>0</v>
      </c>
    </row>
    <row r="622" spans="1:6" ht="15" customHeight="1" x14ac:dyDescent="0.3">
      <c r="A622" s="38">
        <v>264</v>
      </c>
      <c r="B622" s="21" t="s">
        <v>640</v>
      </c>
      <c r="C622" s="54" t="s">
        <v>641</v>
      </c>
      <c r="D622" s="31">
        <v>3</v>
      </c>
      <c r="E622" s="31">
        <v>0</v>
      </c>
      <c r="F622" s="31">
        <v>0</v>
      </c>
    </row>
    <row r="623" spans="1:6" ht="15" customHeight="1" x14ac:dyDescent="0.3">
      <c r="A623" s="38">
        <v>265</v>
      </c>
      <c r="B623" s="21" t="s">
        <v>642</v>
      </c>
      <c r="C623" s="54" t="s">
        <v>643</v>
      </c>
      <c r="D623" s="31">
        <v>8</v>
      </c>
      <c r="E623" s="31">
        <v>0</v>
      </c>
      <c r="F623" s="31">
        <v>0.01</v>
      </c>
    </row>
    <row r="624" spans="1:6" ht="15" customHeight="1" x14ac:dyDescent="0.3">
      <c r="A624" s="38">
        <v>266</v>
      </c>
      <c r="B624" s="21" t="s">
        <v>644</v>
      </c>
      <c r="C624" s="54" t="s">
        <v>645</v>
      </c>
      <c r="D624" s="31">
        <v>7</v>
      </c>
      <c r="E624" s="31">
        <v>0</v>
      </c>
      <c r="F624" s="31">
        <v>0.01</v>
      </c>
    </row>
    <row r="625" spans="1:6" ht="15" customHeight="1" x14ac:dyDescent="0.3">
      <c r="A625" s="46" t="s">
        <v>646</v>
      </c>
      <c r="B625" s="45" t="s">
        <v>808</v>
      </c>
      <c r="C625" s="46" t="s">
        <v>647</v>
      </c>
      <c r="D625" s="47">
        <f>SUM(D626:D629)</f>
        <v>6522</v>
      </c>
      <c r="E625" s="66">
        <f>SUM(E626:E629)</f>
        <v>1.48</v>
      </c>
      <c r="F625" s="66">
        <f>SUM(F626:F629)</f>
        <v>4.67</v>
      </c>
    </row>
    <row r="626" spans="1:6" ht="15" customHeight="1" x14ac:dyDescent="0.3">
      <c r="A626" s="38">
        <v>267</v>
      </c>
      <c r="B626" s="21" t="s">
        <v>648</v>
      </c>
      <c r="C626" s="54" t="s">
        <v>649</v>
      </c>
      <c r="D626" s="31">
        <v>5156</v>
      </c>
      <c r="E626" s="31">
        <v>1.17</v>
      </c>
      <c r="F626" s="31">
        <v>3.69</v>
      </c>
    </row>
    <row r="627" spans="1:6" ht="15" customHeight="1" x14ac:dyDescent="0.3">
      <c r="A627" s="38">
        <v>268</v>
      </c>
      <c r="B627" s="21" t="s">
        <v>650</v>
      </c>
      <c r="C627" s="54" t="s">
        <v>651</v>
      </c>
      <c r="D627" s="31">
        <v>272</v>
      </c>
      <c r="E627" s="31">
        <v>0.06</v>
      </c>
      <c r="F627" s="31">
        <v>0.19</v>
      </c>
    </row>
    <row r="628" spans="1:6" ht="15" customHeight="1" x14ac:dyDescent="0.3">
      <c r="A628" s="38">
        <v>269</v>
      </c>
      <c r="B628" s="21" t="s">
        <v>652</v>
      </c>
      <c r="C628" s="54" t="s">
        <v>653</v>
      </c>
      <c r="D628" s="31">
        <v>35</v>
      </c>
      <c r="E628" s="31">
        <v>0.01</v>
      </c>
      <c r="F628" s="31">
        <v>0.03</v>
      </c>
    </row>
    <row r="629" spans="1:6" ht="15" customHeight="1" x14ac:dyDescent="0.3">
      <c r="A629" s="38">
        <v>270</v>
      </c>
      <c r="B629" s="21" t="s">
        <v>654</v>
      </c>
      <c r="C629" s="54" t="s">
        <v>655</v>
      </c>
      <c r="D629" s="31">
        <v>1059</v>
      </c>
      <c r="E629" s="31">
        <v>0.24</v>
      </c>
      <c r="F629" s="31">
        <v>0.76</v>
      </c>
    </row>
    <row r="630" spans="1:6" ht="15" customHeight="1" x14ac:dyDescent="0.3">
      <c r="A630" s="46" t="s">
        <v>656</v>
      </c>
      <c r="B630" s="45" t="s">
        <v>809</v>
      </c>
      <c r="C630" s="46" t="s">
        <v>657</v>
      </c>
      <c r="D630" s="47">
        <f>SUM(D631:D643)</f>
        <v>312</v>
      </c>
      <c r="E630" s="47">
        <f t="shared" ref="E630" si="27">SUM(E631:E643)</f>
        <v>6.0000000000000005E-2</v>
      </c>
      <c r="F630" s="47">
        <f t="shared" ref="F630" si="28">SUM(F631:F643)</f>
        <v>0.22</v>
      </c>
    </row>
    <row r="631" spans="1:6" ht="15" customHeight="1" x14ac:dyDescent="0.3">
      <c r="A631" s="38">
        <v>271</v>
      </c>
      <c r="B631" s="21" t="s">
        <v>658</v>
      </c>
      <c r="C631" s="54" t="s">
        <v>659</v>
      </c>
      <c r="D631" s="31">
        <v>8</v>
      </c>
      <c r="E631" s="31">
        <v>0</v>
      </c>
      <c r="F631" s="31">
        <v>0.01</v>
      </c>
    </row>
    <row r="632" spans="1:6" ht="15" customHeight="1" x14ac:dyDescent="0.3">
      <c r="A632" s="38">
        <v>272</v>
      </c>
      <c r="B632" s="21" t="s">
        <v>660</v>
      </c>
      <c r="C632" s="54" t="s">
        <v>661</v>
      </c>
      <c r="D632" s="31">
        <v>1</v>
      </c>
      <c r="E632" s="31">
        <v>0</v>
      </c>
      <c r="F632" s="31">
        <v>0</v>
      </c>
    </row>
    <row r="633" spans="1:6" ht="15" customHeight="1" x14ac:dyDescent="0.3">
      <c r="A633" s="38">
        <v>274</v>
      </c>
      <c r="B633" s="21" t="s">
        <v>664</v>
      </c>
      <c r="C633" s="54" t="s">
        <v>665</v>
      </c>
      <c r="D633" s="31">
        <v>16</v>
      </c>
      <c r="E633" s="31">
        <v>0</v>
      </c>
      <c r="F633" s="31">
        <v>0.01</v>
      </c>
    </row>
    <row r="634" spans="1:6" ht="15" customHeight="1" x14ac:dyDescent="0.3">
      <c r="A634" s="38">
        <v>276</v>
      </c>
      <c r="B634" s="21" t="s">
        <v>668</v>
      </c>
      <c r="C634" s="54" t="s">
        <v>669</v>
      </c>
      <c r="D634" s="31">
        <v>6</v>
      </c>
      <c r="E634" s="31">
        <v>0</v>
      </c>
      <c r="F634" s="31">
        <v>0</v>
      </c>
    </row>
    <row r="635" spans="1:6" ht="15" customHeight="1" x14ac:dyDescent="0.3">
      <c r="A635" s="38">
        <v>277</v>
      </c>
      <c r="B635" s="21" t="s">
        <v>670</v>
      </c>
      <c r="C635" s="54" t="s">
        <v>671</v>
      </c>
      <c r="D635" s="31">
        <v>1</v>
      </c>
      <c r="E635" s="31">
        <v>0</v>
      </c>
      <c r="F635" s="31">
        <v>0</v>
      </c>
    </row>
    <row r="636" spans="1:6" ht="15" customHeight="1" x14ac:dyDescent="0.3">
      <c r="A636" s="38">
        <v>279</v>
      </c>
      <c r="B636" s="21" t="s">
        <v>674</v>
      </c>
      <c r="C636" s="54" t="s">
        <v>675</v>
      </c>
      <c r="D636" s="31">
        <v>1</v>
      </c>
      <c r="E636" s="31">
        <v>0</v>
      </c>
      <c r="F636" s="31">
        <v>0</v>
      </c>
    </row>
    <row r="637" spans="1:6" ht="15" customHeight="1" x14ac:dyDescent="0.3">
      <c r="A637" s="38">
        <v>281</v>
      </c>
      <c r="B637" s="21" t="s">
        <v>678</v>
      </c>
      <c r="C637" s="54" t="s">
        <v>679</v>
      </c>
      <c r="D637" s="31">
        <v>210</v>
      </c>
      <c r="E637" s="31">
        <v>0.05</v>
      </c>
      <c r="F637" s="31">
        <v>0.15</v>
      </c>
    </row>
    <row r="638" spans="1:6" ht="15" customHeight="1" x14ac:dyDescent="0.3">
      <c r="A638" s="38">
        <v>282</v>
      </c>
      <c r="B638" s="21" t="s">
        <v>680</v>
      </c>
      <c r="C638" s="54" t="s">
        <v>681</v>
      </c>
      <c r="D638" s="31">
        <v>8</v>
      </c>
      <c r="E638" s="31">
        <v>0</v>
      </c>
      <c r="F638" s="31">
        <v>0.01</v>
      </c>
    </row>
    <row r="639" spans="1:6" ht="15" customHeight="1" x14ac:dyDescent="0.3">
      <c r="A639" s="38">
        <v>283</v>
      </c>
      <c r="B639" s="21" t="s">
        <v>682</v>
      </c>
      <c r="C639" s="54" t="s">
        <v>683</v>
      </c>
      <c r="D639" s="31">
        <v>43</v>
      </c>
      <c r="E639" s="31">
        <v>0.01</v>
      </c>
      <c r="F639" s="31">
        <v>0.03</v>
      </c>
    </row>
    <row r="640" spans="1:6" ht="15" customHeight="1" x14ac:dyDescent="0.3">
      <c r="A640" s="38">
        <v>285</v>
      </c>
      <c r="B640" s="21" t="s">
        <v>686</v>
      </c>
      <c r="C640" s="54" t="s">
        <v>687</v>
      </c>
      <c r="D640" s="31">
        <v>1</v>
      </c>
      <c r="E640" s="31">
        <v>0</v>
      </c>
      <c r="F640" s="31">
        <v>0</v>
      </c>
    </row>
    <row r="641" spans="1:6" ht="15" customHeight="1" x14ac:dyDescent="0.3">
      <c r="A641" s="38">
        <v>286</v>
      </c>
      <c r="B641" s="21" t="s">
        <v>688</v>
      </c>
      <c r="C641" s="54" t="s">
        <v>689</v>
      </c>
      <c r="D641" s="31">
        <v>2</v>
      </c>
      <c r="E641" s="31">
        <v>0</v>
      </c>
      <c r="F641" s="31">
        <v>0</v>
      </c>
    </row>
    <row r="642" spans="1:6" ht="15" customHeight="1" x14ac:dyDescent="0.3">
      <c r="A642" s="38">
        <v>287</v>
      </c>
      <c r="B642" s="21" t="s">
        <v>690</v>
      </c>
      <c r="C642" s="54" t="s">
        <v>691</v>
      </c>
      <c r="D642" s="31">
        <v>12</v>
      </c>
      <c r="E642" s="31">
        <v>0</v>
      </c>
      <c r="F642" s="31">
        <v>0.01</v>
      </c>
    </row>
    <row r="643" spans="1:6" ht="15" customHeight="1" x14ac:dyDescent="0.3">
      <c r="A643" s="38">
        <v>288</v>
      </c>
      <c r="B643" s="21" t="s">
        <v>692</v>
      </c>
      <c r="C643" s="54" t="s">
        <v>693</v>
      </c>
      <c r="D643" s="31">
        <v>3</v>
      </c>
      <c r="E643" s="31">
        <v>0</v>
      </c>
      <c r="F643" s="31">
        <v>0</v>
      </c>
    </row>
    <row r="644" spans="1:6" ht="15" customHeight="1" x14ac:dyDescent="0.3">
      <c r="A644" s="46" t="s">
        <v>696</v>
      </c>
      <c r="B644" s="45" t="s">
        <v>810</v>
      </c>
      <c r="C644" s="134" t="s">
        <v>697</v>
      </c>
      <c r="D644" s="47">
        <f>SUM(D645:D653)</f>
        <v>223012</v>
      </c>
      <c r="E644" s="66">
        <f>SUM(E645:E653)</f>
        <v>50.29</v>
      </c>
      <c r="F644" s="66">
        <f>SUM(F645:F653)</f>
        <v>159.77999999999997</v>
      </c>
    </row>
    <row r="645" spans="1:6" ht="15" customHeight="1" x14ac:dyDescent="0.3">
      <c r="A645" s="38">
        <v>290</v>
      </c>
      <c r="B645" s="21" t="s">
        <v>698</v>
      </c>
      <c r="C645" s="110" t="s">
        <v>699</v>
      </c>
      <c r="D645" s="31">
        <v>95055</v>
      </c>
      <c r="E645" s="31">
        <v>21.44</v>
      </c>
      <c r="F645" s="31">
        <v>68.11</v>
      </c>
    </row>
    <row r="646" spans="1:6" ht="15" customHeight="1" x14ac:dyDescent="0.3">
      <c r="A646" s="38">
        <v>291</v>
      </c>
      <c r="B646" s="21" t="s">
        <v>700</v>
      </c>
      <c r="C646" s="54" t="s">
        <v>701</v>
      </c>
      <c r="D646" s="38">
        <v>4</v>
      </c>
      <c r="E646" s="133">
        <v>0</v>
      </c>
      <c r="F646" s="133">
        <v>0</v>
      </c>
    </row>
    <row r="647" spans="1:6" ht="15" customHeight="1" x14ac:dyDescent="0.3">
      <c r="A647" s="38">
        <v>292</v>
      </c>
      <c r="B647" s="21" t="s">
        <v>702</v>
      </c>
      <c r="C647" s="54" t="s">
        <v>703</v>
      </c>
      <c r="D647" s="38">
        <v>1283</v>
      </c>
      <c r="E647" s="133">
        <v>0.28999999999999998</v>
      </c>
      <c r="F647" s="133">
        <v>0.92</v>
      </c>
    </row>
    <row r="648" spans="1:6" ht="15" customHeight="1" x14ac:dyDescent="0.3">
      <c r="A648" s="38">
        <v>293</v>
      </c>
      <c r="B648" s="21" t="s">
        <v>704</v>
      </c>
      <c r="C648" s="54" t="s">
        <v>705</v>
      </c>
      <c r="D648" s="38">
        <v>20331</v>
      </c>
      <c r="E648" s="133">
        <v>4.58</v>
      </c>
      <c r="F648" s="133">
        <v>14.57</v>
      </c>
    </row>
    <row r="649" spans="1:6" x14ac:dyDescent="0.3">
      <c r="A649" s="38">
        <v>294</v>
      </c>
      <c r="B649" s="21" t="s">
        <v>706</v>
      </c>
      <c r="C649" s="54" t="s">
        <v>707</v>
      </c>
      <c r="D649" s="38">
        <v>66667</v>
      </c>
      <c r="E649" s="133">
        <v>15.04</v>
      </c>
      <c r="F649" s="133">
        <v>47.77</v>
      </c>
    </row>
    <row r="650" spans="1:6" x14ac:dyDescent="0.3">
      <c r="A650" s="38">
        <v>295</v>
      </c>
      <c r="B650" s="21" t="s">
        <v>708</v>
      </c>
      <c r="C650" s="54" t="s">
        <v>709</v>
      </c>
      <c r="D650" s="38">
        <v>62</v>
      </c>
      <c r="E650" s="133">
        <v>0.01</v>
      </c>
      <c r="F650" s="133">
        <v>0.04</v>
      </c>
    </row>
    <row r="651" spans="1:6" x14ac:dyDescent="0.3">
      <c r="A651" s="38">
        <v>296</v>
      </c>
      <c r="B651" s="21" t="s">
        <v>710</v>
      </c>
      <c r="C651" s="54" t="s">
        <v>711</v>
      </c>
      <c r="D651" s="38">
        <v>11100</v>
      </c>
      <c r="E651" s="133">
        <v>2.5</v>
      </c>
      <c r="F651" s="133">
        <v>7.95</v>
      </c>
    </row>
    <row r="652" spans="1:6" ht="14.25" customHeight="1" x14ac:dyDescent="0.3">
      <c r="A652" s="38">
        <v>297</v>
      </c>
      <c r="B652" s="21" t="s">
        <v>712</v>
      </c>
      <c r="C652" s="54" t="s">
        <v>713</v>
      </c>
      <c r="D652" s="38">
        <v>1067</v>
      </c>
      <c r="E652" s="133">
        <v>0.24</v>
      </c>
      <c r="F652" s="133">
        <v>0.76</v>
      </c>
    </row>
    <row r="653" spans="1:6" x14ac:dyDescent="0.3">
      <c r="A653" s="38">
        <v>298</v>
      </c>
      <c r="B653" s="21" t="s">
        <v>714</v>
      </c>
      <c r="C653" s="54" t="s">
        <v>715</v>
      </c>
      <c r="D653" s="38">
        <v>27443</v>
      </c>
      <c r="E653" s="133">
        <v>6.19</v>
      </c>
      <c r="F653" s="133">
        <v>19.66</v>
      </c>
    </row>
    <row r="664" ht="30" customHeight="1" x14ac:dyDescent="0.3"/>
    <row r="668" ht="30" customHeight="1" x14ac:dyDescent="0.3"/>
    <row r="676" ht="30" customHeight="1" x14ac:dyDescent="0.3"/>
    <row r="681" ht="30" customHeight="1" x14ac:dyDescent="0.3"/>
    <row r="690" ht="30" customHeight="1" x14ac:dyDescent="0.3"/>
    <row r="700" ht="30" customHeight="1" x14ac:dyDescent="0.3"/>
  </sheetData>
  <mergeCells count="3">
    <mergeCell ref="A4:B4"/>
    <mergeCell ref="A5:B5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3.1.</vt:lpstr>
      <vt:lpstr>3.2</vt:lpstr>
      <vt:lpstr>3.3</vt:lpstr>
      <vt:lpstr>3.4.</vt:lpstr>
      <vt:lpstr>3.5</vt:lpstr>
      <vt:lpstr>3.6</vt:lpstr>
      <vt:lpstr>3.7.</vt:lpstr>
      <vt:lpstr>3.8</vt:lpstr>
      <vt:lpstr>3.9</vt:lpstr>
      <vt:lpstr>3.10.</vt:lpstr>
      <vt:lpstr>3.11</vt:lpstr>
      <vt:lpstr>3.12</vt:lpstr>
      <vt:lpstr>3.13.</vt:lpstr>
      <vt:lpstr>3.14</vt:lpstr>
      <vt:lpstr>3.15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Maja Krstic</cp:lastModifiedBy>
  <cp:lastPrinted>2023-09-14T07:31:33Z</cp:lastPrinted>
  <dcterms:created xsi:type="dcterms:W3CDTF">2023-08-30T13:47:01Z</dcterms:created>
  <dcterms:modified xsi:type="dcterms:W3CDTF">2025-09-17T10:54:34Z</dcterms:modified>
</cp:coreProperties>
</file>